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S:\_cRP\CRP 2023\ZZ a oponentury\ZZ\"/>
    </mc:Choice>
  </mc:AlternateContent>
  <xr:revisionPtr revIDLastSave="0" documentId="13_ncr:1_{26E62525-01D9-4881-9BFD-0A429DBD545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JU" sheetId="7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0" i="7" l="1"/>
  <c r="E79" i="7"/>
  <c r="E78" i="7"/>
  <c r="E77" i="7"/>
  <c r="E76" i="7"/>
  <c r="A80" i="7"/>
  <c r="A79" i="7"/>
  <c r="A78" i="7"/>
  <c r="A77" i="7"/>
  <c r="A76" i="7"/>
  <c r="E70" i="7"/>
  <c r="F70" i="7" s="1"/>
  <c r="E69" i="7"/>
  <c r="F69" i="7" s="1"/>
  <c r="E68" i="7"/>
  <c r="F68" i="7" s="1"/>
  <c r="E67" i="7"/>
  <c r="F67" i="7" s="1"/>
  <c r="E65" i="7"/>
  <c r="F65" i="7" s="1"/>
  <c r="E64" i="7"/>
  <c r="F64" i="7" s="1"/>
  <c r="E63" i="7"/>
  <c r="F63" i="7" s="1"/>
  <c r="D61" i="7"/>
  <c r="C61" i="7"/>
  <c r="E59" i="7"/>
  <c r="F59" i="7" s="1"/>
  <c r="E58" i="7"/>
  <c r="F58" i="7" s="1"/>
  <c r="E57" i="7"/>
  <c r="F57" i="7" s="1"/>
  <c r="D56" i="7"/>
  <c r="C56" i="7"/>
  <c r="D72" i="7" l="1"/>
  <c r="E72" i="7" s="1"/>
  <c r="F72" i="7" s="1"/>
  <c r="E56" i="7"/>
  <c r="F56" i="7" s="1"/>
  <c r="E61" i="7"/>
  <c r="F61" i="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Johánek Jiří</author>
  </authors>
  <commentList>
    <comment ref="A54" authorId="0" shapeId="0" xr:uid="{8649F952-CD9E-4E50-B1DA-EE70D671467B}">
      <text>
        <r>
          <rPr>
            <b/>
            <sz val="9"/>
            <color indexed="81"/>
            <rFont val="Tahoma"/>
            <family val="2"/>
            <charset val="238"/>
          </rPr>
          <t xml:space="preserve">Komentář:
</t>
        </r>
        <r>
          <rPr>
            <sz val="9"/>
            <color indexed="81"/>
            <rFont val="Tahoma"/>
            <family val="2"/>
            <charset val="238"/>
          </rPr>
          <t xml:space="preserve">Nejprve prosím vyplňte celkovou přidělenou finanční částku v buňce č. C72. Tím dojde k aktualizaci vzorce ve sloupci F. </t>
        </r>
      </text>
    </comment>
  </commentList>
</comments>
</file>

<file path=xl/sharedStrings.xml><?xml version="1.0" encoding="utf-8"?>
<sst xmlns="http://schemas.openxmlformats.org/spreadsheetml/2006/main" count="108" uniqueCount="102">
  <si>
    <t>VŠ:</t>
  </si>
  <si>
    <t>Rozvojový projekt na rok 2023</t>
  </si>
  <si>
    <t>Prioritní oblast:</t>
  </si>
  <si>
    <t>2. Prioritní témata pro společné projekty vysokých škol bez předem vyčleněné alokace</t>
  </si>
  <si>
    <t>Tematické zaměření:</t>
  </si>
  <si>
    <t>2.d) posilování etických principů v prostředí vysokých škol, včetně opatření proti diskriminaci vůči různým skupinám osob a sexuálnímu obtěžování</t>
  </si>
  <si>
    <t>Název projektu:</t>
  </si>
  <si>
    <t>Prevence neetického jednání na akademické půdě a podpora kompetencí v péči o oběti</t>
  </si>
  <si>
    <t>Období řešení projektu:</t>
  </si>
  <si>
    <t>Od: 1. 1. 2023</t>
  </si>
  <si>
    <t>Do: 31. 12. 2023</t>
  </si>
  <si>
    <t>Dotace v tis. Kč:</t>
  </si>
  <si>
    <t>Celkem:</t>
  </si>
  <si>
    <t>V tom běžné finanční prostředky:</t>
  </si>
  <si>
    <t>V tom kapitálové finanční prostředky:</t>
  </si>
  <si>
    <t>Požadavek</t>
  </si>
  <si>
    <t>Čerpáno</t>
  </si>
  <si>
    <t>Základní informace</t>
  </si>
  <si>
    <t xml:space="preserve">Hlavní řešitel </t>
  </si>
  <si>
    <t>Kontaktní osoba</t>
  </si>
  <si>
    <t>Jméno:</t>
  </si>
  <si>
    <t>Adresa/Web:</t>
  </si>
  <si>
    <t>Telefon:</t>
  </si>
  <si>
    <t>E-mail:</t>
  </si>
  <si>
    <t>ZPRÁVA O PRŮBĚHU ŘEŠENÍ PROJEKTU</t>
  </si>
  <si>
    <t xml:space="preserve"> Cíl projektu</t>
  </si>
  <si>
    <t>Uveďte stanovený cíl a uveďte, do jaké míry byl splněn, případně důvod, proč splněn nebyl.</t>
  </si>
  <si>
    <t>Plnění  výstupů projektu</t>
  </si>
  <si>
    <t>Uveďte výstupy projektu a do jaké míry byly splněny, případně důvod, proč splněny nebyly.</t>
  </si>
  <si>
    <t>Změny v řešení</t>
  </si>
  <si>
    <t>Pokud došlo v průběhu řešení ke změnám, uveďte je a vysvětlete příčinu</t>
  </si>
  <si>
    <t>Číslo změny</t>
  </si>
  <si>
    <t>Jednotlivé změny (přidejte řádky dle potřeby)</t>
  </si>
  <si>
    <t>Zdůvodnění</t>
  </si>
  <si>
    <t>1.</t>
  </si>
  <si>
    <t>2.</t>
  </si>
  <si>
    <t>3.</t>
  </si>
  <si>
    <t>4.</t>
  </si>
  <si>
    <t>Přehled o pokračujícím projektu</t>
  </si>
  <si>
    <t>Pokud se jedná o pokračující projekt, uveďte, od kdy se realizuje a kolik finančních prostředků již bylo vyčerpáno. V případě, že je plánováno pokračování projektu v dalších letech, uveďte výhled do budoucna.</t>
  </si>
  <si>
    <t>Rok realizace</t>
  </si>
  <si>
    <t>Čerpání finančních prostředků (souhrnný údaj)</t>
  </si>
  <si>
    <t>Poznámka (případně výhled do budoucna)</t>
  </si>
  <si>
    <t>Specifikace čerpání finanční dotace na řešení projektu *</t>
  </si>
  <si>
    <t>Přidělená dotace na řešení projektu - ukazatel I (v tis. Kč)</t>
  </si>
  <si>
    <t>Čerpání dotace (v tis. Kč)</t>
  </si>
  <si>
    <t>Rozdíl (v tis. Kč)</t>
  </si>
  <si>
    <t>Rozdíl (v %)</t>
  </si>
  <si>
    <t>Kapitálové finanční prostředky celkem</t>
  </si>
  <si>
    <t>1.2</t>
  </si>
  <si>
    <t>Dlouhodobý nehmotný majetek (SW, licence)</t>
  </si>
  <si>
    <t>1.3</t>
  </si>
  <si>
    <t>Samostatné věci movité (stroje, zařízení)</t>
  </si>
  <si>
    <t>1.4</t>
  </si>
  <si>
    <t>Ostatní technické zhodnocení</t>
  </si>
  <si>
    <t>Běžné finanční prostředky celkem</t>
  </si>
  <si>
    <t>Osobní náklady:</t>
  </si>
  <si>
    <t>2.1</t>
  </si>
  <si>
    <t>Mzdy (včetně pohyblivých složek)</t>
  </si>
  <si>
    <t>2.2</t>
  </si>
  <si>
    <t>2.3</t>
  </si>
  <si>
    <t>Odvody pojistného na veřejné zdravotní pojištění a pojistného na sociální zabezpečení a příspěvku na státní politiku zaměstnanosti a příděly do sociálního fondu</t>
  </si>
  <si>
    <t>Ostatní:</t>
  </si>
  <si>
    <t>2.4</t>
  </si>
  <si>
    <t>Materiální náklady (včetně drobného majetku)</t>
  </si>
  <si>
    <t>2.5</t>
  </si>
  <si>
    <t xml:space="preserve">Služby a náklady nevýrobní </t>
  </si>
  <si>
    <t>2.6</t>
  </si>
  <si>
    <t>Cestovní náhrady</t>
  </si>
  <si>
    <t>2.7</t>
  </si>
  <si>
    <t>Stipendia</t>
  </si>
  <si>
    <t xml:space="preserve">Celkem běžné a kapitálové finanční prostředky </t>
  </si>
  <si>
    <t>Bližší zdůvodnění čerpání v jednotlivých položkách (přidejte řádky podle potřeby)</t>
  </si>
  <si>
    <t>Číslo položky (viz předchozí tabulka)</t>
  </si>
  <si>
    <t>Název výdaje a jeho zdůvodnění</t>
  </si>
  <si>
    <t>Částka (v tis. Kč)</t>
  </si>
  <si>
    <t>* VŠ vyplní pouze žlutě podbarvená pole tabulky.</t>
  </si>
  <si>
    <r>
      <rPr>
        <b/>
        <sz val="11"/>
        <color theme="1"/>
        <rFont val="Calibri"/>
        <family val="2"/>
        <charset val="238"/>
        <scheme val="minor"/>
      </rPr>
      <t>Poznámka</t>
    </r>
    <r>
      <rPr>
        <sz val="11"/>
        <color theme="1"/>
        <rFont val="Calibri"/>
        <family val="2"/>
        <charset val="238"/>
        <scheme val="minor"/>
      </rPr>
      <t>: V případě, že potřebujete sdělit další doplňující informace, uveďte je v příloze.</t>
    </r>
  </si>
  <si>
    <t>Formulář pro závěrečnou zprávu - dílčí část projektu</t>
  </si>
  <si>
    <t>Ostatní osobní náklady (odměny z dohod o pracovní činnosti, dohod o provedení práce, popř. i některé odměny hrazené na základě nepojmenovaných smluv uzavřených podle zákona § 1746 odst. 2 č. 89/2012 Sb., občanský zákoník)</t>
  </si>
  <si>
    <t>Jihočeská univerzita v Českých Budějovicích</t>
  </si>
  <si>
    <t>Ing. Michal Hojdekr, MBA</t>
  </si>
  <si>
    <t>Ing. Lenka Smítalová</t>
  </si>
  <si>
    <t>Jihočeská univerzita v Českých Budějovicích</t>
  </si>
  <si>
    <t xml:space="preserve">Branišovská 1645/31a
České Budějovice
370 05
www.jcu.cz
</t>
  </si>
  <si>
    <t>kvestor@jcu.cz</t>
  </si>
  <si>
    <t>smitalova@jcu.cz</t>
  </si>
  <si>
    <t>Aktualizovaný plán genderové rovnosti JU</t>
  </si>
  <si>
    <t>Stávající Plánu genderové rovnosti JU byl konzutován s odborníky z řad JU, kteří doporučili návrhy na nová témata, změny a doplnění podoby dokumentu v rámci probíhajícího monitoringu a evaluace. V současné době mají aktualizovaný PGR k dispozici k vyjádření potenciální členové nového vedení JU (od 1.4.2024).  Výstup splněn</t>
  </si>
  <si>
    <t>Podpůrné aktivity napomáhající rozvoji v oblasti akademické etiky a sociálního bezpečí</t>
  </si>
  <si>
    <t>Zaměstnanci z řad JU se  účastnili školení zaměřené na témata akademické integrity, sociálního bezbečí a etických otázek dle povahy své agendy. Postupně jsou podávány návrhy na revize vnitřních dokumentů, předpisů tak, aby tato témata v nich byla zohledněna. JU plánuje zažadit vzniklý moodle kurz do nabídky dalšího vzdělávání studentů a zaměstanců. Zaměstnanci JU se též účastnili odoborné konference, projektových setkání, proběhlo interní setkání pro sdílení zkušeností a diskusí dalšího rozvoje, byly připomínkovány společné výstupy projektu, bylo realizováno dotazníkového šetření (zahraniční studenti) a průzkum činnosti ombudsosob nebo osob s obdobným postavením v instituci. Výstup splněn.</t>
  </si>
  <si>
    <t>Webová stránka s tématikou sociálního bezpečí</t>
  </si>
  <si>
    <t>Pod útvarem pro strategii a rozvoj vznikla webová stránka věnovaná tématu sociálního bezpečí, akademické etice, genderové rovnosti apod. Stránka na jednom místě sdružuje informace a užitečné odkazy na dokumenty s uvedenou tématikou (interní v rámci JU, výstupy projektů CRP a dalších) a odkazy na webové stránky partnerů, kteří e tématu také věnují, např. web akademická etika, universitas, NKC- gender a věda, CZARMA, apod. Webové stránky budou dále rozšiřovány o nové aktivity, výtupy a zajímavosti. Výstup splněn.</t>
  </si>
  <si>
    <t>Změna rozpočtu osobních nákladů: převod prostředků z položky 2.2 do položek 2.1 a 2.3 (celkem 29 tis. Kč - zaokrouhleno) dle skutečné výše odvodů, 1 tis. Kč (zaokrouhleno) převeden pro posílení položky 2.5 Služby.</t>
  </si>
  <si>
    <t>Změna byla realizována na základě participace na výstupech vlastními silami, Dále byla změna způsobena skutečnou výší odvodů při zachování celkové výše osobních nákladů, tedy v souladu s pravidly programu.</t>
  </si>
  <si>
    <t>Změna rozpočtu ostatních běžných nákladů: Navýšení položky 2.5 Služby z položky 2.6 (3,5 tis. Kč - zaokrouhleně). Navýšení položky 2.7 Stipendia o 5 tis. Kč z položky 2.5 Materiál.</t>
  </si>
  <si>
    <t>Při realizaci došlo k navýšení nákladů na podporu vzdělávání zaměstnanců a zaměstnankyň v tématech etiky, integrity, bezpečí. Náklady byly pokryty nedočerpanými náklady v položkách osobních nákladů a 2.6 Cestovné. Posílení položky stipendia vzhledem k aktivitě zapojených studujících. Změna podpořila naplnění výstupů a cílů projektu a je v souladu s pravidly programu.</t>
  </si>
  <si>
    <t xml:space="preserve">V rámci položky byly čerpány mzdové náklady zaměstnanců a zaměstnankyň podílejících se na řešení projektu - rešeršní činnosti, aktivní vzdělávání, rozvoj vlastních agend při zapracování řešených témat, návrhy revizí procesů apod. </t>
  </si>
  <si>
    <t>Odvody pojistného související se mzdami v položce 2.1.</t>
  </si>
  <si>
    <t>Náklady na služby obsahují náklady spojené se vzdělávacími akcemi v oblasti pracovního prostředí a pracovních podmínek, externí vzdělávání.</t>
  </si>
  <si>
    <t>Služební cesty spojené s realizací projektu, sdílením dobré praxe, účastí na konferenci a vzdělávacích aktivitách.</t>
  </si>
  <si>
    <t>Stipendium pro aktivní studující zapojené do průzkumu činnosti ombudsosob, dotazníkového šetření a propagaci tématu mezi studentstvem.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</si>
</sst>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0"/>
      <color rgb="FF000000"/>
      <name val="Calibri"/>
    </font>
    <font>
      <sz val="10"/>
      <color theme="1"/>
      <name val="Calibri"/>
      <family val="2"/>
      <charset val="1"/>
    </font>
    <font>
      <sz val="10"/>
      <color theme="1"/>
      <name val="Calibri"/>
      <charset val="1"/>
    </font>
    <font>
      <sz val="10"/>
      <color rgb="FF000000"/>
      <name val="Calibri"/>
      <charset val="1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6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74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0" fillId="0" borderId="3" xfId="0" applyBorder="1"/>
    <xf numFmtId="0" fontId="4" fillId="0" borderId="10" xfId="0" applyFont="1" applyBorder="1" applyAlignment="1">
      <alignment horizontal="center" vertical="center" wrapText="1"/>
    </xf>
    <xf numFmtId="9" fontId="2" fillId="3" borderId="1" xfId="0" applyNumberFormat="1" applyFont="1" applyFill="1" applyBorder="1" applyAlignment="1">
      <alignment horizontal="center" vertical="center"/>
    </xf>
    <xf numFmtId="0" fontId="5" fillId="0" borderId="7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1" fontId="2" fillId="2" borderId="1" xfId="1" applyNumberFormat="1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1" fontId="2" fillId="0" borderId="9" xfId="0" applyNumberFormat="1" applyFont="1" applyBorder="1" applyAlignment="1">
      <alignment horizontal="center" vertical="center" wrapText="1"/>
    </xf>
    <xf numFmtId="3" fontId="2" fillId="0" borderId="7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3" fontId="2" fillId="0" borderId="1" xfId="0" applyNumberFormat="1" applyFont="1" applyBorder="1" applyAlignment="1">
      <alignment horizontal="center" vertical="center" wrapText="1"/>
    </xf>
    <xf numFmtId="3" fontId="2" fillId="0" borderId="9" xfId="0" applyNumberFormat="1" applyFont="1" applyBorder="1" applyAlignment="1">
      <alignment horizontal="center" vertical="center" wrapText="1"/>
    </xf>
    <xf numFmtId="3" fontId="2" fillId="0" borderId="8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8" xfId="0" applyFont="1" applyBorder="1" applyAlignment="1">
      <alignment vertical="top" wrapText="1"/>
    </xf>
    <xf numFmtId="0" fontId="10" fillId="0" borderId="16" xfId="0" applyFont="1" applyBorder="1" applyAlignment="1">
      <alignment vertical="top" wrapText="1"/>
    </xf>
    <xf numFmtId="0" fontId="13" fillId="0" borderId="7" xfId="0" applyFont="1" applyBorder="1" applyAlignment="1">
      <alignment horizontal="center" vertical="center" wrapText="1"/>
    </xf>
    <xf numFmtId="3" fontId="12" fillId="0" borderId="7" xfId="0" applyNumberFormat="1" applyFont="1" applyBorder="1" applyAlignment="1">
      <alignment horizontal="center" vertical="center" wrapText="1"/>
    </xf>
  </cellXfs>
  <cellStyles count="3">
    <cellStyle name="Hyperlink" xfId="2" xr:uid="{00000000-000B-0000-0000-000008000000}"/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hyperlink" Target="mailto:smitalova@jcu.cz" TargetMode="External"/><Relationship Id="rId1" Type="http://schemas.openxmlformats.org/officeDocument/2006/relationships/hyperlink" Target="mailto:kvestor@jcu.cz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ECCD3A-F5DE-4BFC-9A03-1F592640D2B5}">
  <dimension ref="A1:J86"/>
  <sheetViews>
    <sheetView tabSelected="1" workbookViewId="0">
      <selection activeCell="B1" sqref="B1:F1"/>
    </sheetView>
  </sheetViews>
  <sheetFormatPr defaultRowHeight="15" x14ac:dyDescent="0.25"/>
  <cols>
    <col min="1" max="1" width="17.85546875" customWidth="1"/>
    <col min="2" max="2" width="29" customWidth="1"/>
    <col min="3" max="3" width="16.85546875" customWidth="1"/>
    <col min="4" max="4" width="17.7109375" customWidth="1"/>
    <col min="5" max="5" width="14" customWidth="1"/>
    <col min="6" max="6" width="14.7109375" customWidth="1"/>
  </cols>
  <sheetData>
    <row r="1" spans="1:6" ht="18.75" x14ac:dyDescent="0.25">
      <c r="A1" s="24" t="s">
        <v>0</v>
      </c>
      <c r="B1" s="49" t="s">
        <v>80</v>
      </c>
      <c r="C1" s="50"/>
      <c r="D1" s="50"/>
      <c r="E1" s="50"/>
      <c r="F1" s="51"/>
    </row>
    <row r="2" spans="1:6" ht="15" customHeight="1" x14ac:dyDescent="0.25">
      <c r="A2" s="52" t="s">
        <v>1</v>
      </c>
      <c r="B2" s="53"/>
      <c r="C2" s="53"/>
      <c r="D2" s="53"/>
      <c r="E2" s="53"/>
      <c r="F2" s="54"/>
    </row>
    <row r="3" spans="1:6" ht="15" customHeight="1" x14ac:dyDescent="0.25">
      <c r="A3" s="52" t="s">
        <v>78</v>
      </c>
      <c r="B3" s="53"/>
      <c r="C3" s="53"/>
      <c r="D3" s="53"/>
      <c r="E3" s="53"/>
      <c r="F3" s="54"/>
    </row>
    <row r="4" spans="1:6" x14ac:dyDescent="0.25">
      <c r="A4" s="7" t="s">
        <v>2</v>
      </c>
      <c r="B4" s="30" t="s">
        <v>3</v>
      </c>
      <c r="C4" s="32"/>
      <c r="D4" s="32"/>
      <c r="E4" s="32"/>
      <c r="F4" s="31"/>
    </row>
    <row r="5" spans="1:6" ht="36.75" customHeight="1" x14ac:dyDescent="0.25">
      <c r="A5" s="5" t="s">
        <v>4</v>
      </c>
      <c r="B5" s="30" t="s">
        <v>5</v>
      </c>
      <c r="C5" s="32"/>
      <c r="D5" s="32"/>
      <c r="E5" s="32"/>
      <c r="F5" s="31"/>
    </row>
    <row r="6" spans="1:6" x14ac:dyDescent="0.25">
      <c r="A6" s="64" t="s">
        <v>6</v>
      </c>
      <c r="B6" s="55" t="s">
        <v>7</v>
      </c>
      <c r="C6" s="56"/>
      <c r="D6" s="56"/>
      <c r="E6" s="56"/>
      <c r="F6" s="57"/>
    </row>
    <row r="7" spans="1:6" x14ac:dyDescent="0.25">
      <c r="A7" s="65"/>
      <c r="B7" s="58"/>
      <c r="C7" s="59"/>
      <c r="D7" s="59"/>
      <c r="E7" s="59"/>
      <c r="F7" s="60"/>
    </row>
    <row r="8" spans="1:6" x14ac:dyDescent="0.25">
      <c r="A8" s="66"/>
      <c r="B8" s="61"/>
      <c r="C8" s="62"/>
      <c r="D8" s="62"/>
      <c r="E8" s="62"/>
      <c r="F8" s="63"/>
    </row>
    <row r="9" spans="1:6" ht="25.5" x14ac:dyDescent="0.25">
      <c r="A9" s="5" t="s">
        <v>8</v>
      </c>
      <c r="B9" s="46" t="s">
        <v>9</v>
      </c>
      <c r="C9" s="48"/>
      <c r="D9" s="46" t="s">
        <v>10</v>
      </c>
      <c r="E9" s="47"/>
      <c r="F9" s="48"/>
    </row>
    <row r="10" spans="1:6" ht="25.5" customHeight="1" x14ac:dyDescent="0.25">
      <c r="A10" s="6" t="s">
        <v>11</v>
      </c>
      <c r="B10" s="5" t="s">
        <v>12</v>
      </c>
      <c r="C10" s="46" t="s">
        <v>13</v>
      </c>
      <c r="D10" s="48"/>
      <c r="E10" s="27" t="s">
        <v>14</v>
      </c>
      <c r="F10" s="29"/>
    </row>
    <row r="11" spans="1:6" x14ac:dyDescent="0.25">
      <c r="A11" s="5" t="s">
        <v>15</v>
      </c>
      <c r="B11" s="26">
        <v>498</v>
      </c>
      <c r="C11" s="36">
        <v>498</v>
      </c>
      <c r="D11" s="37"/>
      <c r="E11" s="36">
        <v>0</v>
      </c>
      <c r="F11" s="37"/>
    </row>
    <row r="12" spans="1:6" x14ac:dyDescent="0.25">
      <c r="A12" s="5" t="s">
        <v>16</v>
      </c>
      <c r="B12" s="26">
        <v>498</v>
      </c>
      <c r="C12" s="36">
        <v>498</v>
      </c>
      <c r="D12" s="37"/>
      <c r="E12" s="36">
        <v>0</v>
      </c>
      <c r="F12" s="37"/>
    </row>
    <row r="13" spans="1:6" x14ac:dyDescent="0.25">
      <c r="A13" s="33"/>
      <c r="B13" s="34"/>
      <c r="C13" s="34"/>
      <c r="D13" s="34"/>
      <c r="E13" s="34"/>
      <c r="F13" s="35"/>
    </row>
    <row r="14" spans="1:6" ht="15.75" x14ac:dyDescent="0.25">
      <c r="A14" s="39" t="s">
        <v>17</v>
      </c>
      <c r="B14" s="40"/>
      <c r="C14" s="40"/>
      <c r="D14" s="40"/>
      <c r="E14" s="40"/>
      <c r="F14" s="41"/>
    </row>
    <row r="15" spans="1:6" x14ac:dyDescent="0.25">
      <c r="A15" s="2"/>
      <c r="B15" s="27" t="s">
        <v>18</v>
      </c>
      <c r="C15" s="29"/>
      <c r="D15" s="27" t="s">
        <v>19</v>
      </c>
      <c r="E15" s="28"/>
      <c r="F15" s="29"/>
    </row>
    <row r="16" spans="1:6" x14ac:dyDescent="0.25">
      <c r="A16" s="5" t="s">
        <v>20</v>
      </c>
      <c r="B16" s="30" t="s">
        <v>81</v>
      </c>
      <c r="C16" s="31"/>
      <c r="D16" s="30" t="s">
        <v>82</v>
      </c>
      <c r="E16" s="32"/>
      <c r="F16" s="31"/>
    </row>
    <row r="17" spans="1:9" x14ac:dyDescent="0.25">
      <c r="A17" s="5" t="s">
        <v>0</v>
      </c>
      <c r="B17" s="67" t="s">
        <v>83</v>
      </c>
      <c r="C17" s="31"/>
      <c r="D17" s="67" t="s">
        <v>83</v>
      </c>
      <c r="E17" s="32"/>
      <c r="F17" s="31"/>
    </row>
    <row r="18" spans="1:9" ht="67.5" customHeight="1" x14ac:dyDescent="0.25">
      <c r="A18" s="5" t="s">
        <v>21</v>
      </c>
      <c r="B18" s="30" t="s">
        <v>84</v>
      </c>
      <c r="C18" s="31"/>
      <c r="D18" s="30" t="s">
        <v>84</v>
      </c>
      <c r="E18" s="32"/>
      <c r="F18" s="31"/>
    </row>
    <row r="19" spans="1:9" x14ac:dyDescent="0.25">
      <c r="A19" s="5" t="s">
        <v>22</v>
      </c>
      <c r="B19" s="73">
        <v>725391382</v>
      </c>
      <c r="C19" s="31"/>
      <c r="D19" s="73">
        <v>602424196</v>
      </c>
      <c r="E19" s="32"/>
      <c r="F19" s="31"/>
    </row>
    <row r="20" spans="1:9" x14ac:dyDescent="0.25">
      <c r="A20" s="5" t="s">
        <v>23</v>
      </c>
      <c r="B20" s="30" t="s">
        <v>85</v>
      </c>
      <c r="C20" s="31"/>
      <c r="D20" s="73" t="s">
        <v>86</v>
      </c>
      <c r="E20" s="32"/>
      <c r="F20" s="31"/>
    </row>
    <row r="21" spans="1:9" x14ac:dyDescent="0.25">
      <c r="A21" s="33"/>
      <c r="B21" s="34"/>
      <c r="C21" s="34"/>
      <c r="D21" s="34"/>
      <c r="E21" s="34"/>
      <c r="F21" s="35"/>
    </row>
    <row r="22" spans="1:9" ht="15" customHeight="1" x14ac:dyDescent="0.25">
      <c r="A22" s="39" t="s">
        <v>24</v>
      </c>
      <c r="B22" s="40"/>
      <c r="C22" s="40"/>
      <c r="D22" s="40"/>
      <c r="E22" s="40"/>
      <c r="F22" s="41"/>
    </row>
    <row r="23" spans="1:9" ht="29.25" customHeight="1" x14ac:dyDescent="0.25">
      <c r="A23" s="5" t="s">
        <v>25</v>
      </c>
      <c r="B23" s="46" t="s">
        <v>26</v>
      </c>
      <c r="C23" s="47"/>
      <c r="D23" s="47"/>
      <c r="E23" s="47"/>
      <c r="F23" s="48"/>
    </row>
    <row r="24" spans="1:9" x14ac:dyDescent="0.25">
      <c r="A24" s="9"/>
      <c r="B24" s="30"/>
      <c r="C24" s="32"/>
      <c r="D24" s="32"/>
      <c r="E24" s="32"/>
      <c r="F24" s="31"/>
    </row>
    <row r="25" spans="1:9" x14ac:dyDescent="0.25">
      <c r="A25" s="9"/>
      <c r="B25" s="30"/>
      <c r="C25" s="32"/>
      <c r="D25" s="32"/>
      <c r="E25" s="32"/>
      <c r="F25" s="31"/>
    </row>
    <row r="26" spans="1:9" x14ac:dyDescent="0.25">
      <c r="A26" s="9"/>
      <c r="B26" s="30"/>
      <c r="C26" s="32"/>
      <c r="D26" s="32"/>
      <c r="E26" s="32"/>
      <c r="F26" s="31"/>
    </row>
    <row r="27" spans="1:9" x14ac:dyDescent="0.25">
      <c r="A27" s="9"/>
      <c r="B27" s="30"/>
      <c r="C27" s="32"/>
      <c r="D27" s="32"/>
      <c r="E27" s="32"/>
      <c r="F27" s="31"/>
    </row>
    <row r="28" spans="1:9" x14ac:dyDescent="0.25">
      <c r="A28" s="9"/>
      <c r="B28" s="30"/>
      <c r="C28" s="32"/>
      <c r="D28" s="32"/>
      <c r="E28" s="32"/>
      <c r="F28" s="31"/>
    </row>
    <row r="29" spans="1:9" x14ac:dyDescent="0.25">
      <c r="A29" s="9"/>
      <c r="B29" s="30"/>
      <c r="C29" s="32"/>
      <c r="D29" s="32"/>
      <c r="E29" s="32"/>
      <c r="F29" s="31"/>
    </row>
    <row r="30" spans="1:9" x14ac:dyDescent="0.25">
      <c r="A30" s="33"/>
      <c r="B30" s="34"/>
      <c r="C30" s="34"/>
      <c r="D30" s="34"/>
      <c r="E30" s="34"/>
      <c r="F30" s="35"/>
    </row>
    <row r="31" spans="1:9" ht="25.5" x14ac:dyDescent="0.25">
      <c r="A31" s="5" t="s">
        <v>27</v>
      </c>
      <c r="B31" s="46" t="s">
        <v>28</v>
      </c>
      <c r="C31" s="47"/>
      <c r="D31" s="47"/>
      <c r="E31" s="47"/>
      <c r="F31" s="48"/>
      <c r="I31" s="1"/>
    </row>
    <row r="32" spans="1:9" ht="59.25" customHeight="1" x14ac:dyDescent="0.25">
      <c r="A32" s="9" t="s">
        <v>87</v>
      </c>
      <c r="B32" s="30" t="s">
        <v>88</v>
      </c>
      <c r="C32" s="32"/>
      <c r="D32" s="32"/>
      <c r="E32" s="32"/>
      <c r="F32" s="31"/>
    </row>
    <row r="33" spans="1:10" ht="96.75" customHeight="1" x14ac:dyDescent="0.25">
      <c r="A33" s="9" t="s">
        <v>89</v>
      </c>
      <c r="B33" s="72" t="s">
        <v>90</v>
      </c>
      <c r="C33" s="32"/>
      <c r="D33" s="32"/>
      <c r="E33" s="32"/>
      <c r="F33" s="31"/>
    </row>
    <row r="34" spans="1:10" ht="75.75" customHeight="1" x14ac:dyDescent="0.25">
      <c r="A34" s="9" t="s">
        <v>91</v>
      </c>
      <c r="B34" s="30" t="s">
        <v>92</v>
      </c>
      <c r="C34" s="32"/>
      <c r="D34" s="32"/>
      <c r="E34" s="32"/>
      <c r="F34" s="31"/>
    </row>
    <row r="35" spans="1:10" x14ac:dyDescent="0.25">
      <c r="A35" s="9"/>
      <c r="B35" s="30"/>
      <c r="C35" s="32"/>
      <c r="D35" s="32"/>
      <c r="E35" s="32"/>
      <c r="F35" s="31"/>
    </row>
    <row r="36" spans="1:10" x14ac:dyDescent="0.25">
      <c r="A36" s="9"/>
      <c r="B36" s="30"/>
      <c r="C36" s="32"/>
      <c r="D36" s="32"/>
      <c r="E36" s="32"/>
      <c r="F36" s="31"/>
    </row>
    <row r="37" spans="1:10" x14ac:dyDescent="0.25">
      <c r="A37" s="9"/>
      <c r="B37" s="30"/>
      <c r="C37" s="32"/>
      <c r="D37" s="32"/>
      <c r="E37" s="32"/>
      <c r="F37" s="31"/>
    </row>
    <row r="38" spans="1:10" x14ac:dyDescent="0.25">
      <c r="A38" s="33"/>
      <c r="B38" s="34"/>
      <c r="C38" s="34"/>
      <c r="D38" s="34"/>
      <c r="E38" s="34"/>
      <c r="F38" s="35"/>
    </row>
    <row r="39" spans="1:10" ht="33.75" customHeight="1" x14ac:dyDescent="0.25">
      <c r="A39" s="5" t="s">
        <v>29</v>
      </c>
      <c r="B39" s="27" t="s">
        <v>30</v>
      </c>
      <c r="C39" s="28"/>
      <c r="D39" s="28"/>
      <c r="E39" s="28"/>
      <c r="F39" s="29"/>
    </row>
    <row r="40" spans="1:10" ht="45" customHeight="1" x14ac:dyDescent="0.25">
      <c r="A40" s="5" t="s">
        <v>31</v>
      </c>
      <c r="B40" s="27" t="s">
        <v>32</v>
      </c>
      <c r="C40" s="29"/>
      <c r="D40" s="27" t="s">
        <v>33</v>
      </c>
      <c r="E40" s="28"/>
      <c r="F40" s="29"/>
      <c r="J40" s="8"/>
    </row>
    <row r="41" spans="1:10" ht="64.5" customHeight="1" x14ac:dyDescent="0.25">
      <c r="A41" s="10" t="s">
        <v>34</v>
      </c>
      <c r="B41" s="70" t="s">
        <v>93</v>
      </c>
      <c r="C41" s="71"/>
      <c r="D41" s="70" t="s">
        <v>94</v>
      </c>
      <c r="E41" s="70"/>
      <c r="F41" s="71"/>
    </row>
    <row r="42" spans="1:10" ht="105.75" customHeight="1" x14ac:dyDescent="0.25">
      <c r="A42" s="10" t="s">
        <v>35</v>
      </c>
      <c r="B42" s="70" t="s">
        <v>95</v>
      </c>
      <c r="C42" s="71"/>
      <c r="D42" s="70" t="s">
        <v>96</v>
      </c>
      <c r="E42" s="70"/>
      <c r="F42" s="71"/>
    </row>
    <row r="43" spans="1:10" x14ac:dyDescent="0.25">
      <c r="A43" s="10" t="s">
        <v>36</v>
      </c>
      <c r="B43" s="30"/>
      <c r="C43" s="31"/>
      <c r="D43" s="30"/>
      <c r="E43" s="32"/>
      <c r="F43" s="31"/>
    </row>
    <row r="44" spans="1:10" x14ac:dyDescent="0.25">
      <c r="A44" s="10" t="s">
        <v>37</v>
      </c>
      <c r="B44" s="30"/>
      <c r="C44" s="31"/>
      <c r="D44" s="30"/>
      <c r="E44" s="32"/>
      <c r="F44" s="31"/>
    </row>
    <row r="45" spans="1:10" x14ac:dyDescent="0.25">
      <c r="A45" s="33"/>
      <c r="B45" s="34"/>
      <c r="C45" s="34"/>
      <c r="D45" s="34"/>
      <c r="E45" s="34"/>
      <c r="F45" s="35"/>
    </row>
    <row r="46" spans="1:10" ht="46.5" customHeight="1" x14ac:dyDescent="0.25">
      <c r="A46" s="5" t="s">
        <v>38</v>
      </c>
      <c r="B46" s="27" t="s">
        <v>39</v>
      </c>
      <c r="C46" s="28"/>
      <c r="D46" s="28"/>
      <c r="E46" s="28"/>
      <c r="F46" s="29"/>
    </row>
    <row r="47" spans="1:10" ht="33.75" customHeight="1" x14ac:dyDescent="0.25">
      <c r="A47" s="2"/>
      <c r="B47" s="10" t="s">
        <v>40</v>
      </c>
      <c r="C47" s="27" t="s">
        <v>41</v>
      </c>
      <c r="D47" s="29"/>
      <c r="E47" s="27" t="s">
        <v>42</v>
      </c>
      <c r="F47" s="29"/>
    </row>
    <row r="48" spans="1:10" x14ac:dyDescent="0.25">
      <c r="A48" s="4"/>
      <c r="B48" s="9"/>
      <c r="C48" s="30"/>
      <c r="D48" s="31"/>
      <c r="E48" s="30"/>
      <c r="F48" s="31"/>
    </row>
    <row r="49" spans="1:6" x14ac:dyDescent="0.25">
      <c r="A49" s="4"/>
      <c r="B49" s="9"/>
      <c r="C49" s="30"/>
      <c r="D49" s="31"/>
      <c r="E49" s="30"/>
      <c r="F49" s="31"/>
    </row>
    <row r="50" spans="1:6" x14ac:dyDescent="0.25">
      <c r="A50" s="4"/>
      <c r="B50" s="9"/>
      <c r="C50" s="30"/>
      <c r="D50" s="31"/>
      <c r="E50" s="30"/>
      <c r="F50" s="31"/>
    </row>
    <row r="51" spans="1:6" x14ac:dyDescent="0.25">
      <c r="A51" s="4"/>
      <c r="B51" s="9"/>
      <c r="C51" s="30"/>
      <c r="D51" s="31"/>
      <c r="E51" s="30"/>
      <c r="F51" s="31"/>
    </row>
    <row r="52" spans="1:6" x14ac:dyDescent="0.25">
      <c r="A52" s="4"/>
      <c r="B52" s="9"/>
      <c r="C52" s="30"/>
      <c r="D52" s="31"/>
      <c r="E52" s="30"/>
      <c r="F52" s="31"/>
    </row>
    <row r="53" spans="1:6" x14ac:dyDescent="0.25">
      <c r="A53" s="33"/>
      <c r="B53" s="34"/>
      <c r="C53" s="34"/>
      <c r="D53" s="34"/>
      <c r="E53" s="34"/>
      <c r="F53" s="35"/>
    </row>
    <row r="54" spans="1:6" ht="15" customHeight="1" x14ac:dyDescent="0.25">
      <c r="A54" s="49" t="s">
        <v>43</v>
      </c>
      <c r="B54" s="50"/>
      <c r="C54" s="50"/>
      <c r="D54" s="50"/>
      <c r="E54" s="50"/>
      <c r="F54" s="51"/>
    </row>
    <row r="55" spans="1:6" ht="38.25" x14ac:dyDescent="0.25">
      <c r="A55" s="3"/>
      <c r="B55" s="3"/>
      <c r="C55" s="10" t="s">
        <v>44</v>
      </c>
      <c r="D55" s="10" t="s">
        <v>45</v>
      </c>
      <c r="E55" s="18" t="s">
        <v>46</v>
      </c>
      <c r="F55" s="16" t="s">
        <v>47</v>
      </c>
    </row>
    <row r="56" spans="1:6" ht="31.5" x14ac:dyDescent="0.25">
      <c r="A56" s="13" t="s">
        <v>34</v>
      </c>
      <c r="B56" s="6" t="s">
        <v>48</v>
      </c>
      <c r="C56" s="15">
        <f>SUM(C57:C59)</f>
        <v>0</v>
      </c>
      <c r="D56" s="15">
        <f>SUM(D57:D59)</f>
        <v>0</v>
      </c>
      <c r="E56" s="15">
        <f>D56-C56</f>
        <v>0</v>
      </c>
      <c r="F56" s="19">
        <f>E56/C$72</f>
        <v>0</v>
      </c>
    </row>
    <row r="57" spans="1:6" ht="25.5" x14ac:dyDescent="0.25">
      <c r="A57" s="11" t="s">
        <v>49</v>
      </c>
      <c r="B57" s="4" t="s">
        <v>50</v>
      </c>
      <c r="C57" s="14">
        <v>0</v>
      </c>
      <c r="D57" s="14">
        <v>0</v>
      </c>
      <c r="E57" s="15">
        <f t="shared" ref="E57:E59" si="0">D57-C57</f>
        <v>0</v>
      </c>
      <c r="F57" s="19">
        <f>E57/C$72</f>
        <v>0</v>
      </c>
    </row>
    <row r="58" spans="1:6" ht="25.5" x14ac:dyDescent="0.25">
      <c r="A58" s="11" t="s">
        <v>51</v>
      </c>
      <c r="B58" s="4" t="s">
        <v>52</v>
      </c>
      <c r="C58" s="14">
        <v>0</v>
      </c>
      <c r="D58" s="14">
        <v>0</v>
      </c>
      <c r="E58" s="15">
        <f t="shared" si="0"/>
        <v>0</v>
      </c>
      <c r="F58" s="19">
        <f>E58/C$72</f>
        <v>0</v>
      </c>
    </row>
    <row r="59" spans="1:6" x14ac:dyDescent="0.25">
      <c r="A59" s="11" t="s">
        <v>53</v>
      </c>
      <c r="B59" s="4" t="s">
        <v>54</v>
      </c>
      <c r="C59" s="14">
        <v>0</v>
      </c>
      <c r="D59" s="14">
        <v>0</v>
      </c>
      <c r="E59" s="15">
        <f t="shared" si="0"/>
        <v>0</v>
      </c>
      <c r="F59" s="19">
        <f>E59/C$72</f>
        <v>0</v>
      </c>
    </row>
    <row r="60" spans="1:6" x14ac:dyDescent="0.25">
      <c r="A60" s="33"/>
      <c r="B60" s="34"/>
      <c r="C60" s="34"/>
      <c r="D60" s="34"/>
      <c r="E60" s="34"/>
      <c r="F60" s="35"/>
    </row>
    <row r="61" spans="1:6" ht="31.5" x14ac:dyDescent="0.25">
      <c r="A61" s="13" t="s">
        <v>35</v>
      </c>
      <c r="B61" s="6" t="s">
        <v>55</v>
      </c>
      <c r="C61" s="15">
        <f>SUM(C63:C70)</f>
        <v>498</v>
      </c>
      <c r="D61" s="15">
        <f>SUM(D63:D70)</f>
        <v>497.99899999999997</v>
      </c>
      <c r="E61" s="15">
        <f>D61-C61</f>
        <v>-1.0000000000331966E-3</v>
      </c>
      <c r="F61" s="19">
        <f>E61/C$72</f>
        <v>-2.0080321285807158E-6</v>
      </c>
    </row>
    <row r="62" spans="1:6" ht="15.75" x14ac:dyDescent="0.25">
      <c r="A62" s="12"/>
      <c r="B62" s="20" t="s">
        <v>56</v>
      </c>
      <c r="C62" s="21"/>
      <c r="D62" s="21"/>
      <c r="E62" s="21"/>
      <c r="F62" s="22"/>
    </row>
    <row r="63" spans="1:6" x14ac:dyDescent="0.25">
      <c r="A63" s="11" t="s">
        <v>57</v>
      </c>
      <c r="B63" s="4" t="s">
        <v>58</v>
      </c>
      <c r="C63" s="14">
        <v>268</v>
      </c>
      <c r="D63" s="23">
        <v>290.334</v>
      </c>
      <c r="E63" s="15">
        <f>SUM(D63-C63)</f>
        <v>22.334000000000003</v>
      </c>
      <c r="F63" s="19">
        <f>E63/C$72</f>
        <v>4.484738955823294E-2</v>
      </c>
    </row>
    <row r="64" spans="1:6" ht="102" x14ac:dyDescent="0.25">
      <c r="A64" s="11" t="s">
        <v>59</v>
      </c>
      <c r="B64" s="4" t="s">
        <v>79</v>
      </c>
      <c r="C64" s="14">
        <v>30</v>
      </c>
      <c r="D64" s="14">
        <v>0</v>
      </c>
      <c r="E64" s="15">
        <f t="shared" ref="E64:E65" si="1">SUM(D64-C64)</f>
        <v>-30</v>
      </c>
      <c r="F64" s="19">
        <f>E64/C$72</f>
        <v>-6.0240963855421686E-2</v>
      </c>
    </row>
    <row r="65" spans="1:6" ht="63.75" x14ac:dyDescent="0.25">
      <c r="A65" s="11" t="s">
        <v>60</v>
      </c>
      <c r="B65" s="4" t="s">
        <v>61</v>
      </c>
      <c r="C65" s="14">
        <v>90</v>
      </c>
      <c r="D65" s="14">
        <v>96.76</v>
      </c>
      <c r="E65" s="15">
        <f t="shared" si="1"/>
        <v>6.7600000000000051</v>
      </c>
      <c r="F65" s="19">
        <f>E65/C$72</f>
        <v>1.357429718875503E-2</v>
      </c>
    </row>
    <row r="66" spans="1:6" ht="15.75" x14ac:dyDescent="0.25">
      <c r="A66" s="2"/>
      <c r="B66" s="20" t="s">
        <v>62</v>
      </c>
      <c r="C66" s="21"/>
      <c r="D66" s="21"/>
      <c r="E66" s="21"/>
      <c r="F66" s="22"/>
    </row>
    <row r="67" spans="1:6" ht="25.5" x14ac:dyDescent="0.25">
      <c r="A67" s="11" t="s">
        <v>63</v>
      </c>
      <c r="B67" s="4" t="s">
        <v>64</v>
      </c>
      <c r="C67" s="14">
        <v>5</v>
      </c>
      <c r="D67" s="14">
        <v>0</v>
      </c>
      <c r="E67" s="15">
        <f>SUM(D67-C67)</f>
        <v>-5</v>
      </c>
      <c r="F67" s="19">
        <f>E67/C$72</f>
        <v>-1.0040160642570281E-2</v>
      </c>
    </row>
    <row r="68" spans="1:6" x14ac:dyDescent="0.25">
      <c r="A68" s="11" t="s">
        <v>65</v>
      </c>
      <c r="B68" s="4" t="s">
        <v>66</v>
      </c>
      <c r="C68" s="14">
        <v>20</v>
      </c>
      <c r="D68" s="14">
        <v>24.393000000000001</v>
      </c>
      <c r="E68" s="15">
        <f t="shared" ref="E68:E70" si="2">SUM(D68-C68)</f>
        <v>4.3930000000000007</v>
      </c>
      <c r="F68" s="19">
        <f t="shared" ref="F68:F70" si="3">E68/C$72</f>
        <v>8.821285140562251E-3</v>
      </c>
    </row>
    <row r="69" spans="1:6" x14ac:dyDescent="0.25">
      <c r="A69" s="11" t="s">
        <v>67</v>
      </c>
      <c r="B69" s="4" t="s">
        <v>68</v>
      </c>
      <c r="C69" s="14">
        <v>80</v>
      </c>
      <c r="D69" s="14">
        <v>76.512</v>
      </c>
      <c r="E69" s="15">
        <f t="shared" si="2"/>
        <v>-3.4879999999999995</v>
      </c>
      <c r="F69" s="19">
        <f t="shared" si="3"/>
        <v>-7.0040160642570268E-3</v>
      </c>
    </row>
    <row r="70" spans="1:6" x14ac:dyDescent="0.25">
      <c r="A70" s="11" t="s">
        <v>69</v>
      </c>
      <c r="B70" s="4" t="s">
        <v>70</v>
      </c>
      <c r="C70" s="14">
        <v>5</v>
      </c>
      <c r="D70" s="14">
        <v>10</v>
      </c>
      <c r="E70" s="15">
        <f t="shared" si="2"/>
        <v>5</v>
      </c>
      <c r="F70" s="19">
        <f t="shared" si="3"/>
        <v>1.0040160642570281E-2</v>
      </c>
    </row>
    <row r="71" spans="1:6" x14ac:dyDescent="0.25">
      <c r="A71" s="33"/>
      <c r="B71" s="34"/>
      <c r="C71" s="34"/>
      <c r="D71" s="34"/>
      <c r="E71" s="34"/>
      <c r="F71" s="35"/>
    </row>
    <row r="72" spans="1:6" ht="31.5" x14ac:dyDescent="0.25">
      <c r="A72" s="13" t="s">
        <v>36</v>
      </c>
      <c r="B72" s="6" t="s">
        <v>71</v>
      </c>
      <c r="C72" s="14">
        <v>498</v>
      </c>
      <c r="D72" s="15">
        <f>SUM(D61,D56,)</f>
        <v>497.99899999999997</v>
      </c>
      <c r="E72" s="15">
        <f>D72-C72</f>
        <v>-1.0000000000331966E-3</v>
      </c>
      <c r="F72" s="19">
        <f>E72/C$72</f>
        <v>-2.0080321285807158E-6</v>
      </c>
    </row>
    <row r="73" spans="1:6" x14ac:dyDescent="0.25">
      <c r="A73" s="33"/>
      <c r="B73" s="34"/>
      <c r="C73" s="34"/>
      <c r="D73" s="34"/>
      <c r="E73" s="34"/>
      <c r="F73" s="35"/>
    </row>
    <row r="74" spans="1:6" ht="15" customHeight="1" x14ac:dyDescent="0.25">
      <c r="A74" s="49" t="s">
        <v>72</v>
      </c>
      <c r="B74" s="50"/>
      <c r="C74" s="50"/>
      <c r="D74" s="50"/>
      <c r="E74" s="50"/>
      <c r="F74" s="51"/>
    </row>
    <row r="75" spans="1:6" ht="25.5" x14ac:dyDescent="0.25">
      <c r="A75" s="10" t="s">
        <v>73</v>
      </c>
      <c r="B75" s="27" t="s">
        <v>74</v>
      </c>
      <c r="C75" s="28"/>
      <c r="D75" s="29"/>
      <c r="E75" s="27" t="s">
        <v>75</v>
      </c>
      <c r="F75" s="29"/>
    </row>
    <row r="76" spans="1:6" ht="51" customHeight="1" x14ac:dyDescent="0.25">
      <c r="A76" s="25" t="str">
        <f>A63</f>
        <v>2.1</v>
      </c>
      <c r="B76" s="68" t="s">
        <v>97</v>
      </c>
      <c r="C76" s="68"/>
      <c r="D76" s="69"/>
      <c r="E76" s="38">
        <f>D63</f>
        <v>290.334</v>
      </c>
      <c r="F76" s="44"/>
    </row>
    <row r="77" spans="1:6" x14ac:dyDescent="0.25">
      <c r="A77" s="25" t="str">
        <f>A65</f>
        <v>2.3</v>
      </c>
      <c r="B77" s="68" t="s">
        <v>98</v>
      </c>
      <c r="C77" s="68"/>
      <c r="D77" s="69"/>
      <c r="E77" s="38">
        <f>D65</f>
        <v>96.76</v>
      </c>
      <c r="F77" s="44"/>
    </row>
    <row r="78" spans="1:6" ht="48" customHeight="1" x14ac:dyDescent="0.25">
      <c r="A78" s="25" t="str">
        <f>A68</f>
        <v>2.5</v>
      </c>
      <c r="B78" s="38" t="s">
        <v>99</v>
      </c>
      <c r="C78" s="45"/>
      <c r="D78" s="44"/>
      <c r="E78" s="38">
        <f>D68</f>
        <v>24.393000000000001</v>
      </c>
      <c r="F78" s="44"/>
    </row>
    <row r="79" spans="1:6" ht="33" customHeight="1" x14ac:dyDescent="0.25">
      <c r="A79" s="25" t="str">
        <f>A69</f>
        <v>2.6</v>
      </c>
      <c r="B79" s="43" t="s">
        <v>100</v>
      </c>
      <c r="C79" s="43"/>
      <c r="D79" s="43"/>
      <c r="E79" s="38">
        <f>D69</f>
        <v>76.512</v>
      </c>
      <c r="F79" s="44"/>
    </row>
    <row r="80" spans="1:6" ht="51" customHeight="1" x14ac:dyDescent="0.25">
      <c r="A80" s="25" t="str">
        <f>A70</f>
        <v>2.7</v>
      </c>
      <c r="B80" s="43" t="s">
        <v>101</v>
      </c>
      <c r="C80" s="43"/>
      <c r="D80" s="43"/>
      <c r="E80" s="38">
        <f>D70</f>
        <v>10</v>
      </c>
      <c r="F80" s="44"/>
    </row>
    <row r="81" spans="1:6" x14ac:dyDescent="0.25">
      <c r="A81" s="25"/>
      <c r="B81" s="43"/>
      <c r="C81" s="43"/>
      <c r="D81" s="43"/>
      <c r="E81" s="38"/>
      <c r="F81" s="44"/>
    </row>
    <row r="82" spans="1:6" x14ac:dyDescent="0.25">
      <c r="A82" s="25"/>
      <c r="B82" s="43"/>
      <c r="C82" s="43"/>
      <c r="D82" s="43"/>
      <c r="E82" s="38"/>
      <c r="F82" s="44"/>
    </row>
    <row r="83" spans="1:6" x14ac:dyDescent="0.25">
      <c r="A83" s="25"/>
      <c r="B83" s="43"/>
      <c r="C83" s="43"/>
      <c r="D83" s="43"/>
      <c r="E83" s="38"/>
      <c r="F83" s="44"/>
    </row>
    <row r="84" spans="1:6" x14ac:dyDescent="0.25">
      <c r="A84" s="17"/>
      <c r="B84" s="17"/>
      <c r="C84" s="17"/>
      <c r="D84" s="17"/>
      <c r="E84" s="17"/>
      <c r="F84" s="17"/>
    </row>
    <row r="85" spans="1:6" x14ac:dyDescent="0.25">
      <c r="A85" s="42" t="s">
        <v>76</v>
      </c>
      <c r="B85" s="42"/>
      <c r="C85" s="42"/>
      <c r="D85" s="42"/>
      <c r="E85" s="42"/>
      <c r="F85" s="42"/>
    </row>
    <row r="86" spans="1:6" x14ac:dyDescent="0.25">
      <c r="A86" s="42" t="s">
        <v>77</v>
      </c>
      <c r="B86" s="42"/>
      <c r="C86" s="42"/>
      <c r="D86" s="42"/>
      <c r="E86" s="42"/>
      <c r="F86" s="42"/>
    </row>
  </sheetData>
  <mergeCells count="98">
    <mergeCell ref="A6:A8"/>
    <mergeCell ref="B6:F8"/>
    <mergeCell ref="B1:F1"/>
    <mergeCell ref="A2:F2"/>
    <mergeCell ref="A3:F3"/>
    <mergeCell ref="B4:F4"/>
    <mergeCell ref="B5:F5"/>
    <mergeCell ref="B9:C9"/>
    <mergeCell ref="D9:F9"/>
    <mergeCell ref="C10:D10"/>
    <mergeCell ref="E10:F10"/>
    <mergeCell ref="C11:D11"/>
    <mergeCell ref="E11:F11"/>
    <mergeCell ref="C12:D12"/>
    <mergeCell ref="E12:F12"/>
    <mergeCell ref="A13:F13"/>
    <mergeCell ref="A14:F14"/>
    <mergeCell ref="B15:C15"/>
    <mergeCell ref="D15:F15"/>
    <mergeCell ref="B16:C16"/>
    <mergeCell ref="D16:F16"/>
    <mergeCell ref="B17:C17"/>
    <mergeCell ref="D17:F17"/>
    <mergeCell ref="B18:C18"/>
    <mergeCell ref="D18:F18"/>
    <mergeCell ref="B28:F28"/>
    <mergeCell ref="B19:C19"/>
    <mergeCell ref="D19:F19"/>
    <mergeCell ref="B20:C20"/>
    <mergeCell ref="D20:F20"/>
    <mergeCell ref="A21:F21"/>
    <mergeCell ref="A22:F22"/>
    <mergeCell ref="B23:F23"/>
    <mergeCell ref="B24:F24"/>
    <mergeCell ref="B25:F25"/>
    <mergeCell ref="B26:F26"/>
    <mergeCell ref="B27:F27"/>
    <mergeCell ref="B40:C40"/>
    <mergeCell ref="D40:F40"/>
    <mergeCell ref="B29:F29"/>
    <mergeCell ref="A30:F30"/>
    <mergeCell ref="B31:F31"/>
    <mergeCell ref="B32:F32"/>
    <mergeCell ref="B33:F33"/>
    <mergeCell ref="B34:F34"/>
    <mergeCell ref="B35:F35"/>
    <mergeCell ref="B36:F36"/>
    <mergeCell ref="B37:F37"/>
    <mergeCell ref="A38:F38"/>
    <mergeCell ref="B39:F39"/>
    <mergeCell ref="B41:C41"/>
    <mergeCell ref="D41:F41"/>
    <mergeCell ref="B42:C42"/>
    <mergeCell ref="D42:F42"/>
    <mergeCell ref="B43:C43"/>
    <mergeCell ref="D43:F43"/>
    <mergeCell ref="B44:C44"/>
    <mergeCell ref="D44:F44"/>
    <mergeCell ref="A45:F45"/>
    <mergeCell ref="B46:F46"/>
    <mergeCell ref="C47:D47"/>
    <mergeCell ref="E47:F47"/>
    <mergeCell ref="A54:F54"/>
    <mergeCell ref="C48:D48"/>
    <mergeCell ref="E48:F48"/>
    <mergeCell ref="C49:D49"/>
    <mergeCell ref="E49:F49"/>
    <mergeCell ref="C50:D50"/>
    <mergeCell ref="E50:F50"/>
    <mergeCell ref="C51:D51"/>
    <mergeCell ref="E51:F51"/>
    <mergeCell ref="C52:D52"/>
    <mergeCell ref="E52:F52"/>
    <mergeCell ref="A53:F53"/>
    <mergeCell ref="A60:F60"/>
    <mergeCell ref="A71:F71"/>
    <mergeCell ref="A73:F73"/>
    <mergeCell ref="A74:F74"/>
    <mergeCell ref="B75:D75"/>
    <mergeCell ref="E75:F75"/>
    <mergeCell ref="B76:D76"/>
    <mergeCell ref="E76:F76"/>
    <mergeCell ref="B77:D77"/>
    <mergeCell ref="E77:F77"/>
    <mergeCell ref="B78:D78"/>
    <mergeCell ref="E78:F78"/>
    <mergeCell ref="A86:F86"/>
    <mergeCell ref="B79:D79"/>
    <mergeCell ref="E79:F79"/>
    <mergeCell ref="B80:D80"/>
    <mergeCell ref="E80:F80"/>
    <mergeCell ref="B81:D81"/>
    <mergeCell ref="E81:F81"/>
    <mergeCell ref="B82:D82"/>
    <mergeCell ref="E82:F82"/>
    <mergeCell ref="B83:D83"/>
    <mergeCell ref="E83:F83"/>
    <mergeCell ref="A85:F85"/>
  </mergeCells>
  <hyperlinks>
    <hyperlink ref="B20:C20" r:id="rId1" display="kvestor@jcu.cz" xr:uid="{9E3F4D11-3387-409B-9780-DA93D6B7B6B0}"/>
    <hyperlink ref="D20:F20" r:id="rId2" display="smitalova@jcu.cz" xr:uid="{0129759B-D41F-4813-8EEC-03185224EDBF}"/>
  </hyperlinks>
  <pageMargins left="0.7" right="0.7" top="0.78740157499999996" bottom="0.78740157499999996" header="0.3" footer="0.3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b04fac4-a1b8-499b-a506-0c9de41ffa05">
      <Terms xmlns="http://schemas.microsoft.com/office/infopath/2007/PartnerControls"/>
    </lcf76f155ced4ddcb4097134ff3c332f>
    <TaxCatchAll xmlns="fe6931fd-ec24-49a6-816e-ce769eecc637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A9748A96EE6C6419ADEBAE5782786CC" ma:contentTypeVersion="14" ma:contentTypeDescription="Vytvoří nový dokument" ma:contentTypeScope="" ma:versionID="c513df0c9b74c4146868c7b73c669036">
  <xsd:schema xmlns:xsd="http://www.w3.org/2001/XMLSchema" xmlns:xs="http://www.w3.org/2001/XMLSchema" xmlns:p="http://schemas.microsoft.com/office/2006/metadata/properties" xmlns:ns2="8b04fac4-a1b8-499b-a506-0c9de41ffa05" xmlns:ns3="fe6931fd-ec24-49a6-816e-ce769eecc637" targetNamespace="http://schemas.microsoft.com/office/2006/metadata/properties" ma:root="true" ma:fieldsID="f8d67411941fb3a5e2c99e8fbda063a6" ns2:_="" ns3:_="">
    <xsd:import namespace="8b04fac4-a1b8-499b-a506-0c9de41ffa05"/>
    <xsd:import namespace="fe6931fd-ec24-49a6-816e-ce769eecc6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04fac4-a1b8-499b-a506-0c9de41ffa0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Značky obrázků" ma:readOnly="false" ma:fieldId="{5cf76f15-5ced-4ddc-b409-7134ff3c332f}" ma:taxonomyMulti="true" ma:sspId="05144c32-5194-445f-8fa8-b47f4d440b8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6931fd-ec24-49a6-816e-ce769eecc637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99cc6d5a-def5-4140-adf0-d0720b4f47a0}" ma:internalName="TaxCatchAll" ma:showField="CatchAllData" ma:web="fe6931fd-ec24-49a6-816e-ce769eecc6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3FF6CC4-438F-4B79-BBAF-42F9CDA1520C}">
  <ds:schemaRefs>
    <ds:schemaRef ds:uri="http://schemas.microsoft.com/office/2006/metadata/properties"/>
    <ds:schemaRef ds:uri="http://schemas.microsoft.com/office/infopath/2007/PartnerControls"/>
    <ds:schemaRef ds:uri="8b04fac4-a1b8-499b-a506-0c9de41ffa05"/>
    <ds:schemaRef ds:uri="fe6931fd-ec24-49a6-816e-ce769eecc637"/>
  </ds:schemaRefs>
</ds:datastoreItem>
</file>

<file path=customXml/itemProps2.xml><?xml version="1.0" encoding="utf-8"?>
<ds:datastoreItem xmlns:ds="http://schemas.openxmlformats.org/officeDocument/2006/customXml" ds:itemID="{F372F897-1BDE-49E0-8EDD-10AF492CA31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C38E8D0-845B-4404-8FFE-4EED02450EF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b04fac4-a1b8-499b-a506-0c9de41ffa05"/>
    <ds:schemaRef ds:uri="fe6931fd-ec24-49a6-816e-ce769eecc6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JU</vt:lpstr>
    </vt:vector>
  </TitlesOfParts>
  <Manager/>
  <Company>MSMT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Jiří Johánek</dc:creator>
  <cp:keywords/>
  <dc:description/>
  <cp:lastModifiedBy>Smítalová Lenka Ing.</cp:lastModifiedBy>
  <cp:revision/>
  <dcterms:created xsi:type="dcterms:W3CDTF">2019-03-22T14:48:01Z</dcterms:created>
  <dcterms:modified xsi:type="dcterms:W3CDTF">2024-01-19T13:21:52Z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0x010100FA9748A96EE6C6419ADEBAE5782786CC</vt:lpwstr>
  </property>
  <property fmtid="{D5CDD505-2E9C-101B-9397-08002B2CF9AE}" pid="3" name="MediaServiceImageTags">
    <vt:lpwstr/>
  </property>
</Properties>
</file>