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S:\_cRP\CRP 2022\ZZ\"/>
    </mc:Choice>
  </mc:AlternateContent>
  <xr:revisionPtr revIDLastSave="0" documentId="13_ncr:1_{B1BFB634-B3FD-47A4-9A0B-B249FDC1C9D6}" xr6:coauthVersionLast="47" xr6:coauthVersionMax="47" xr10:uidLastSave="{00000000-0000-0000-0000-000000000000}"/>
  <bookViews>
    <workbookView xWindow="28680" yWindow="-165" windowWidth="29040" windowHeight="15840" firstSheet="1" activeTab="1" xr2:uid="{00000000-000D-0000-FFFF-FFFF00000000}"/>
  </bookViews>
  <sheets>
    <sheet name="Záv. zpráva kompletní CRP 2022" sheetId="1" state="hidden" r:id="rId1"/>
    <sheet name="Záv. zpráva dílčí CRP 2022_JU" sheetId="7" r:id="rId2"/>
  </sheets>
  <definedNames>
    <definedName name="_xlnm.Print_Area" localSheetId="1">'Záv. zpráva dílčí CRP 2022_JU'!$A$1:$F$86</definedName>
    <definedName name="_xlnm.Print_Area" localSheetId="0">'Záv. zpráva kompletní CRP 2022'!$A$1:$F$93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1" l="1"/>
  <c r="F79" i="1"/>
  <c r="F76" i="1"/>
  <c r="F77" i="1"/>
  <c r="F74" i="1"/>
  <c r="F71" i="1"/>
  <c r="F72" i="1"/>
  <c r="F70" i="1"/>
  <c r="F68" i="1"/>
  <c r="F64" i="1"/>
  <c r="F65" i="1"/>
  <c r="F66" i="1"/>
  <c r="F63" i="1"/>
  <c r="B82" i="7" l="1"/>
  <c r="B81" i="7"/>
  <c r="B80" i="7"/>
  <c r="B79" i="7"/>
  <c r="B78" i="7"/>
  <c r="E72" i="7"/>
  <c r="E71" i="7"/>
  <c r="E70" i="7"/>
  <c r="E69" i="7"/>
  <c r="E67" i="7"/>
  <c r="E66" i="7"/>
  <c r="E65" i="7"/>
  <c r="D63" i="7"/>
  <c r="C63" i="7"/>
  <c r="C74" i="7" s="1"/>
  <c r="E61" i="7"/>
  <c r="E60" i="7"/>
  <c r="E59" i="7"/>
  <c r="D58" i="7"/>
  <c r="E58" i="7" s="1"/>
  <c r="C58" i="7"/>
  <c r="E54" i="7"/>
  <c r="C54" i="7"/>
  <c r="B54" i="7"/>
  <c r="A54" i="7"/>
  <c r="D44" i="7"/>
  <c r="A44" i="7"/>
  <c r="A43" i="7"/>
  <c r="A42" i="7"/>
  <c r="A41" i="7"/>
  <c r="A40" i="7"/>
  <c r="D39" i="7"/>
  <c r="A39" i="7"/>
  <c r="D38" i="7"/>
  <c r="A38" i="7"/>
  <c r="A37" i="7"/>
  <c r="A36" i="7"/>
  <c r="A35" i="7"/>
  <c r="A34" i="7"/>
  <c r="A33" i="7"/>
  <c r="A32" i="7"/>
  <c r="A31" i="7"/>
  <c r="D30" i="7"/>
  <c r="A30" i="7"/>
  <c r="D29" i="7"/>
  <c r="A29" i="7"/>
  <c r="D28" i="7"/>
  <c r="A28" i="7"/>
  <c r="D27" i="7"/>
  <c r="A27" i="7"/>
  <c r="D9" i="7"/>
  <c r="B9" i="7"/>
  <c r="B6" i="7"/>
  <c r="B5" i="7"/>
  <c r="B4" i="7"/>
  <c r="D74" i="7" l="1"/>
  <c r="F67" i="7"/>
  <c r="F59" i="7"/>
  <c r="F72" i="7"/>
  <c r="F71" i="7"/>
  <c r="F66" i="7"/>
  <c r="F69" i="7"/>
  <c r="F60" i="7"/>
  <c r="F70" i="7"/>
  <c r="F61" i="7"/>
  <c r="F58" i="7"/>
  <c r="F65" i="7"/>
  <c r="E74" i="7"/>
  <c r="F74" i="7" s="1"/>
  <c r="E63" i="7"/>
  <c r="F63" i="7" s="1"/>
  <c r="D18" i="1" l="1"/>
  <c r="D17" i="1"/>
  <c r="E75" i="1" l="1"/>
  <c r="E76" i="1"/>
  <c r="E77" i="1"/>
  <c r="E74" i="1"/>
  <c r="E71" i="1"/>
  <c r="E72" i="1"/>
  <c r="E70" i="1"/>
  <c r="C68" i="1"/>
  <c r="D68" i="1"/>
  <c r="E64" i="1"/>
  <c r="E65" i="1"/>
  <c r="E66" i="1"/>
  <c r="D63" i="1"/>
  <c r="C63" i="1"/>
  <c r="E68" i="1" l="1"/>
  <c r="E63" i="1"/>
  <c r="C79" i="1" l="1"/>
  <c r="D79" i="1"/>
  <c r="E79" i="1" l="1"/>
</calcChain>
</file>

<file path=xl/sharedStrings.xml><?xml version="1.0" encoding="utf-8"?>
<sst xmlns="http://schemas.openxmlformats.org/spreadsheetml/2006/main" count="264" uniqueCount="172">
  <si>
    <t>VŠ:</t>
  </si>
  <si>
    <t>Masarykova univerzita</t>
  </si>
  <si>
    <t>Rozvojový projekt na rok 2022</t>
  </si>
  <si>
    <t>Formulář pro závěrečnou zprávu - kompletní projekt</t>
  </si>
  <si>
    <t>Program:</t>
  </si>
  <si>
    <t xml:space="preserve">Centralizovaný rozvojový program pro veřejné vysoké školy pro rok 2022 </t>
  </si>
  <si>
    <t>Tematické zaměření:</t>
  </si>
  <si>
    <t>l)podpora aktivit pro naplňování udržitelných cílů (Sustainable Development Goals)</t>
  </si>
  <si>
    <t>Název projektu:</t>
  </si>
  <si>
    <t>University leaders in SDG (UNILEAD)</t>
  </si>
  <si>
    <t>Období řešení projektu:</t>
  </si>
  <si>
    <t>Od: 1. 1. 2022</t>
  </si>
  <si>
    <t>Do: 31. 12. 2022</t>
  </si>
  <si>
    <t>Dotace v tis. Kč:</t>
  </si>
  <si>
    <t>Celkem:</t>
  </si>
  <si>
    <t xml:space="preserve">V tom běžné finanční prostředky: </t>
  </si>
  <si>
    <t xml:space="preserve">V tom kapitálové finanční prostředky: 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</si>
  <si>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</si>
  <si>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</si>
  <si>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</si>
  <si>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</si>
  <si>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</si>
  <si>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</si>
  <si>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Mgr. Marta Valešová, MBA</t>
  </si>
  <si>
    <t>Mgr. Richard Hubl, Ph.D.</t>
  </si>
  <si>
    <t>Adresa/Web:</t>
  </si>
  <si>
    <t>Žerotínovo nám. 617/9, 60177 Brno / www.muni.cz</t>
  </si>
  <si>
    <t>Telefon:</t>
  </si>
  <si>
    <t>+420 549 491 016</t>
  </si>
  <si>
    <t>+420 549 497 352</t>
  </si>
  <si>
    <t>E-mail:</t>
  </si>
  <si>
    <t>kvestor@muni.cz</t>
  </si>
  <si>
    <t>hubl@rect.muni.cz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</si>
  <si>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</si>
  <si>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</si>
  <si>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</si>
  <si>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 xml:space="preserve">Posílit roli univerzit jako “efektivních, odpovědných a inkluzivních“ veřejných organizací zajištěním účinnější spolupráce v přenosu dobré praxe při implementaci cílů udržitelného rozvoje v rámci provozních aspektů univerzit (tzv. Zdrojů pro změnu), a to jak v rovině reflexe, tak i struktury.  </t>
  </si>
  <si>
    <t>splněno</t>
  </si>
  <si>
    <t>Plnění  výstupů projektu</t>
  </si>
  <si>
    <t>Uveďte výstupy projektu a do jaké míry byly splněny, případně důvod, proč splněny nebyly.</t>
  </si>
  <si>
    <r>
      <rPr>
        <b/>
        <sz val="10"/>
        <color rgb="FF000000"/>
        <rFont val="Calibri"/>
      </rPr>
      <t>Úvodní proškolení</t>
    </r>
    <r>
      <rPr>
        <sz val="10"/>
        <color rgb="FF000000"/>
        <rFont val="Calibri"/>
      </rPr>
      <t xml:space="preserve"> zástupců  VVŠ ve specifické oblasti udržitelného rozvoje pro VVŠ za účasti interních i externích expertů</t>
    </r>
  </si>
  <si>
    <t>Výstup byl splněn v plném rozsahu v úvodu projektu dne 11. 2. 2022, proškolení proběhlo online přes MS Teams v 10 tematických oblastech s následnou diskuzí</t>
  </si>
  <si>
    <r>
      <rPr>
        <b/>
        <sz val="10"/>
        <color rgb="FF000000"/>
        <rFont val="Calibri"/>
      </rPr>
      <t>Interní mapovací workshopy na jednotlivých VVŠ</t>
    </r>
    <r>
      <rPr>
        <sz val="10"/>
        <color rgb="FF000000"/>
        <rFont val="Calibri"/>
      </rPr>
      <t xml:space="preserve"> s relevantními aktéry</t>
    </r>
  </si>
  <si>
    <t>Výstup byl splněn v plném rozsahu. Na všech zapojených VVŠ proběhlo mapování stavu řešené problematiky prostřednictvím vyplnění sestavených mapovacích formulářů, v některých tématech byly formuláře rozšířeny dle specifik daného tématu udržitelného rozvoje</t>
  </si>
  <si>
    <r>
      <rPr>
        <b/>
        <sz val="10"/>
        <color rgb="FF000000"/>
        <rFont val="Calibri"/>
      </rPr>
      <t>Společný mapovací workshop</t>
    </r>
    <r>
      <rPr>
        <sz val="10"/>
        <color rgb="FF000000"/>
        <rFont val="Calibri"/>
      </rPr>
      <t xml:space="preserve"> s výstupem </t>
    </r>
    <r>
      <rPr>
        <b/>
        <sz val="10"/>
        <color rgb="FF000000"/>
        <rFont val="Calibri"/>
      </rPr>
      <t xml:space="preserve">vytvořených přehledů stavu řešené problematiky </t>
    </r>
    <r>
      <rPr>
        <sz val="10"/>
        <color rgb="FF000000"/>
        <rFont val="Calibri"/>
      </rPr>
      <t>na jednotlivých VVŠ</t>
    </r>
  </si>
  <si>
    <t>Výstup byl splněn v plném rozsahu dne 31. 3. 2022 online formou přes MS Teams</t>
  </si>
  <si>
    <r>
      <rPr>
        <b/>
        <sz val="10"/>
        <color rgb="FF000000"/>
        <rFont val="Calibri"/>
      </rPr>
      <t>Založení a naplnění funkční on‐line databáze dokumentů</t>
    </r>
    <r>
      <rPr>
        <sz val="10"/>
        <color rgb="FF000000"/>
        <rFont val="Calibri"/>
      </rPr>
      <t xml:space="preserve"> s možnými doporučeními v oblastech Zdrojů pro změnu</t>
    </r>
  </si>
  <si>
    <t>Výstup byl splněn v plném rozsahu. Databáze je přístupná v prostředí MS Teams</t>
  </si>
  <si>
    <r>
      <rPr>
        <b/>
        <sz val="10"/>
        <color rgb="FF000000"/>
        <rFont val="Calibri"/>
      </rPr>
      <t>Společný tematický analytický workshop</t>
    </r>
    <r>
      <rPr>
        <sz val="10"/>
        <color rgb="FF000000"/>
        <rFont val="Calibri"/>
      </rPr>
      <t xml:space="preserve"> dle klíčových oblastí za účasti interních i externích expertů</t>
    </r>
  </si>
  <si>
    <t>Výstup byl splněn v plném rozsahu. Analytické workshopy proběhly ve všech 10 řešených tématech projektu v gesci garantů za účasti interních i externích expertů</t>
  </si>
  <si>
    <r>
      <rPr>
        <b/>
        <sz val="10"/>
        <color rgb="FF000000"/>
        <rFont val="Calibri"/>
      </rPr>
      <t>Sdílená sada dílčích analýz nejlepší aplikovatelné praxe</t>
    </r>
    <r>
      <rPr>
        <sz val="10"/>
        <color rgb="FF000000"/>
        <rFont val="Calibri"/>
      </rPr>
      <t xml:space="preserve"> včetně formulace obecných cílů změny v každé oblasti</t>
    </r>
  </si>
  <si>
    <t>Výstup byl splněn v plném rozsahu. Ve všech 10 řešených oblastech projektu byla sdílena sada dílčích analýz nejlepší aplikovatelné praxe včetně formulace obecných cílů změny v každé oblasti.</t>
  </si>
  <si>
    <r>
      <rPr>
        <b/>
        <sz val="10"/>
        <color rgb="FF000000"/>
        <rFont val="Calibri"/>
      </rPr>
      <t>Společný tematický klasifikační workshop</t>
    </r>
    <r>
      <rPr>
        <sz val="10"/>
        <color rgb="FF000000"/>
        <rFont val="Calibri"/>
      </rPr>
      <t xml:space="preserve"> dle klíčových oblastí za účasti interních i externích expertů</t>
    </r>
  </si>
  <si>
    <t>Výstup byl splněn v plném rozsahu. Klasifikační workshopy proběhly ve všech 10 řešených tématech projektu v gesci garantů za účasti interních i externích expertů</t>
  </si>
  <si>
    <r>
      <rPr>
        <sz val="10"/>
        <color rgb="FF000000"/>
        <rFont val="Calibri"/>
      </rPr>
      <t xml:space="preserve">Sdílená </t>
    </r>
    <r>
      <rPr>
        <b/>
        <sz val="10"/>
        <color rgb="FF000000"/>
        <rFont val="Calibri"/>
      </rPr>
      <t xml:space="preserve">sada identifikovaných a vyhodnocených návrhových opatření </t>
    </r>
    <r>
      <rPr>
        <sz val="10"/>
        <color rgb="FF000000"/>
        <rFont val="Calibri"/>
      </rPr>
      <t>včetně upřesnění specifických interních podmínek VŠ pro dosažení obecných cílů</t>
    </r>
  </si>
  <si>
    <t xml:space="preserve">Výstup byl splněn v plném rozsah. Ve všech 10 řešených oblastech projektu byla vytvořena sdílená sada identifikovaných a vyhodnocených návrhových opatření </t>
  </si>
  <si>
    <r>
      <rPr>
        <b/>
        <sz val="10"/>
        <color rgb="FF000000"/>
        <rFont val="Calibri"/>
      </rPr>
      <t>Společný tematický workshop k tvorbě sad doporučení</t>
    </r>
    <r>
      <rPr>
        <sz val="10"/>
        <color rgb="FF000000"/>
        <rFont val="Calibri"/>
      </rPr>
      <t xml:space="preserve"> dle klíčových oblastí za účasti interních i externích expertů</t>
    </r>
  </si>
  <si>
    <t>Výstup byl splněn v plném rozsahu. Workshopy k tvorbě sad doporučení dle klíčových oblastí proběhly ve všech 10 řešených tématech projektu v gesci garantů za účasti interních i externích expertů</t>
  </si>
  <si>
    <r>
      <rPr>
        <sz val="10"/>
        <color rgb="FF000000"/>
        <rFont val="Calibri"/>
      </rPr>
      <t xml:space="preserve">Oponentura </t>
    </r>
    <r>
      <rPr>
        <b/>
        <sz val="10"/>
        <color rgb="FF000000"/>
        <rFont val="Calibri"/>
      </rPr>
      <t>návrhů sad doporučení</t>
    </r>
    <r>
      <rPr>
        <sz val="10"/>
        <color rgb="FF000000"/>
        <rFont val="Calibri"/>
      </rPr>
      <t xml:space="preserve"> („peer review“)</t>
    </r>
  </si>
  <si>
    <t>Výstup byl splněn v plném rozsahu. Oponentury k sadám doporučení proběhly v gesci garantů všech 10 temát projektu s využitím interních i externích expertů.</t>
  </si>
  <si>
    <r>
      <rPr>
        <sz val="10"/>
        <color rgb="FF000000"/>
        <rFont val="Calibri"/>
      </rPr>
      <t xml:space="preserve">Vytvořená </t>
    </r>
    <r>
      <rPr>
        <b/>
        <sz val="10"/>
        <color rgb="FF000000"/>
        <rFont val="Calibri"/>
      </rPr>
      <t>sdílená sada doporučení</t>
    </r>
  </si>
  <si>
    <t>Výstup byl splněn v plném rozsahu. Bylo vytvořeno 10 samostatných sad doporučení dle specifik jednoltivých oblastí udržitelného rozvoje</t>
  </si>
  <si>
    <r>
      <rPr>
        <sz val="10"/>
        <color rgb="FF000000"/>
        <rFont val="Calibri"/>
      </rPr>
      <t xml:space="preserve">Vytvořené </t>
    </r>
    <r>
      <rPr>
        <b/>
        <sz val="10"/>
        <color rgb="FF000000"/>
        <rFont val="Calibri"/>
      </rPr>
      <t>manažerské shrnutí sad doporučení</t>
    </r>
  </si>
  <si>
    <r>
      <rPr>
        <sz val="10"/>
        <color rgb="FF000000"/>
        <rFont val="Calibri"/>
      </rPr>
      <t>Výstup byl splněn v plném rozsahu. K dispozici je online</t>
    </r>
    <r>
      <rPr>
        <u/>
        <sz val="10"/>
        <color rgb="FF0563C1"/>
        <rFont val="Calibri"/>
      </rPr>
      <t xml:space="preserve"> https://sustain.muni.cz/media/3489513/crp_unilead_2022_manazerske_shrnuti.pdf</t>
    </r>
  </si>
  <si>
    <r>
      <rPr>
        <sz val="10"/>
        <color rgb="FF000000"/>
        <rFont val="Calibri"/>
      </rPr>
      <t xml:space="preserve">Uskutečněná </t>
    </r>
    <r>
      <rPr>
        <b/>
        <sz val="10"/>
        <color rgb="FF000000"/>
        <rFont val="Calibri"/>
      </rPr>
      <t>společná konference</t>
    </r>
    <r>
      <rPr>
        <sz val="10"/>
        <color rgb="FF000000"/>
        <rFont val="Calibri"/>
      </rPr>
      <t xml:space="preserve"> s výstupy projektu</t>
    </r>
  </si>
  <si>
    <r>
      <rPr>
        <sz val="10"/>
        <color rgb="FF000000"/>
        <rFont val="Calibri"/>
      </rPr>
      <t xml:space="preserve">Výstup byl splněn v plném rozsahu. </t>
    </r>
    <r>
      <rPr>
        <b/>
        <sz val="10"/>
        <color rgb="FF000000"/>
        <rFont val="Calibri"/>
      </rPr>
      <t>Závěrečná konference</t>
    </r>
    <r>
      <rPr>
        <sz val="10"/>
        <color rgb="FF000000"/>
        <rFont val="Calibri"/>
      </rPr>
      <t xml:space="preserve"> proběhla dne </t>
    </r>
    <r>
      <rPr>
        <b/>
        <sz val="10"/>
        <color rgb="FF000000"/>
        <rFont val="Calibri"/>
      </rPr>
      <t xml:space="preserve">9. 12. 2022 </t>
    </r>
    <r>
      <rPr>
        <sz val="10"/>
        <color rgb="FF000000"/>
        <rFont val="Calibri"/>
      </rPr>
      <t>hybridně z Brna, prezenčně a online přes MS Teams prezentovali garanti témat výstupy 10 řešených oblastí udržitelného rozvoje.</t>
    </r>
  </si>
  <si>
    <r>
      <rPr>
        <b/>
        <sz val="10"/>
        <color rgb="FF000000"/>
        <rFont val="Calibri"/>
      </rPr>
      <t>Interní prezentace</t>
    </r>
    <r>
      <rPr>
        <sz val="10"/>
        <color rgb="FF000000"/>
        <rFont val="Calibri"/>
      </rPr>
      <t xml:space="preserve"> výstupů na poradách managementu jednotlivých VVŠ</t>
    </r>
  </si>
  <si>
    <t xml:space="preserve">Výstup byl splněn v plném rozsahu. Výstupy projektu byly prezentovány managementu jednotlivých VVŠ </t>
  </si>
  <si>
    <r>
      <rPr>
        <sz val="10"/>
        <color rgb="FF000000"/>
        <rFont val="Calibri"/>
      </rPr>
      <t xml:space="preserve">Dostupné </t>
    </r>
    <r>
      <rPr>
        <b/>
        <sz val="10"/>
        <color rgb="FF000000"/>
        <rFont val="Calibri"/>
      </rPr>
      <t>on‐line prezentace</t>
    </r>
    <r>
      <rPr>
        <sz val="10"/>
        <color rgb="FF000000"/>
        <rFont val="Calibri"/>
      </rPr>
      <t xml:space="preserve"> výstupů projektu</t>
    </r>
  </si>
  <si>
    <t>Výstup byl splněn v plném rozsahu. Výstupy projektu jsou dostupné on-line: http://unilead.muni.cz/</t>
  </si>
  <si>
    <t>https://universitas.cz/tema/9966-zhasinat-a-tridit-vazne-nestaci-vysoke-skoly-se-spojily-a-vymysleji-jak-fungovat-udrzitelneji</t>
  </si>
  <si>
    <t>https://ekolist.cz/cz/publicistika/nazory-a-komentare/jana-dlouha-ceske-univerzity-se-spojily-ve-snaze-o-prosazovani-udrzitelnosti</t>
  </si>
  <si>
    <t>https://csr.czu.cz/cs/r-15107-aktuality-csr/czu-soucasti-crp-unilead.html</t>
  </si>
  <si>
    <t xml:space="preserve">https://www.uceeb.cz/cz/novinky/zapojili-jsme-se-do-meziuniverzitniho-projektu-crp-unilead-i/   </t>
  </si>
  <si>
    <t xml:space="preserve">https://www.vse.cz/zpravodaj/byly-zverejneny-vystupy-projektu-unilead-zamereneho-na-dosahovani-cilu-udrzitelneho-rozvoje-osn/  </t>
  </si>
  <si>
    <t>https://www.umprum.cz/cs/web/o-umprum/veda-a-vyzkum/crp/umprum-se-zapojila-do-projektu-unilead-2022</t>
  </si>
  <si>
    <t>Uskutečněná komunikace přes další relevantní platformy</t>
  </si>
  <si>
    <t xml:space="preserve">Výstup byl splněn v plném rozsahu. Projekt byl komunikován na relevantních platformách. Konference managementu udržitelnosti - "24 veřejných univerzit na cestě k udržitelnosti: Co je čeká?" (16. 6. 2022), konferenci CZEDUCON - "Czech universities on the way to sustainability" (22. 11. 2022).  </t>
  </si>
  <si>
    <r>
      <rPr>
        <b/>
        <sz val="10"/>
        <color rgb="FF000000"/>
        <rFont val="Calibri"/>
      </rPr>
      <t>Kontrolní schůzky</t>
    </r>
    <r>
      <rPr>
        <sz val="10"/>
        <color rgb="FF000000"/>
        <rFont val="Calibri"/>
      </rPr>
      <t xml:space="preserve"> pro monitoring a řízení postupu</t>
    </r>
  </si>
  <si>
    <t>Výstup byl splněn v plném rozsahu. Proběhly 4 online koordinační schůzky s garanty témat, souběžně probíhal monitoring z pozice garanta po dobu celého trvání projektu</t>
  </si>
  <si>
    <r>
      <rPr>
        <b/>
        <sz val="10"/>
        <color rgb="FF000000"/>
        <rFont val="Calibri"/>
      </rPr>
      <t>Vytvoření funkčního sdíleného úložiště s výstupy</t>
    </r>
    <r>
      <rPr>
        <sz val="10"/>
        <color rgb="FF000000"/>
        <rFont val="Calibri"/>
      </rPr>
      <t xml:space="preserve"> projektu přístupné všem zúčastněným VVŠ</t>
    </r>
  </si>
  <si>
    <r>
      <rPr>
        <sz val="10"/>
        <color rgb="FF000000"/>
        <rFont val="Calibri"/>
      </rPr>
      <t>Výstup byl splněn v plném rozsahu prostřednictvím funkční skupiny "</t>
    </r>
    <r>
      <rPr>
        <b/>
        <sz val="10"/>
        <color rgb="FF000000"/>
        <rFont val="Calibri"/>
      </rPr>
      <t>CRP 2022 - University leaders in SDG</t>
    </r>
    <r>
      <rPr>
        <sz val="10"/>
        <color rgb="FF000000"/>
        <rFont val="Calibri"/>
      </rPr>
      <t>" v MS Teams</t>
    </r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</si>
  <si>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</si>
  <si>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</si>
  <si>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</si>
  <si>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</si>
  <si>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</si>
  <si>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</si>
  <si>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Drobné přesuny v rámci položek rozpočtu v souladu s pravidly výzvy</t>
  </si>
  <si>
    <t xml:space="preserve">DPP nahrazeny interními experty, případně zapojením studentů formou stipendií, cestovné díky využití online prostředí sníženo z důvodů epidemiologických, ekonomických (časová efektivita) a ekologických (ekologická stopa), materiál a služby zvýšeny z důvodu realizace pilotních opatření v souladu s cíli projektu. </t>
  </si>
  <si>
    <t>2.</t>
  </si>
  <si>
    <t xml:space="preserve">Byly yčísleny nevyčerpané prostředky celkem u tří dílčích rozpočtů v celkové výši 82 tisíc Kč. </t>
  </si>
  <si>
    <t>Byla provedena vratka nevyčerpaných prostředků z přidělené dotace.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</si>
  <si>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</si>
  <si>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</si>
  <si>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</si>
  <si>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</si>
  <si>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</si>
  <si>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 xml:space="preserve"> Engagement for sustainability (UNILEAD II)</t>
  </si>
  <si>
    <t>Byl připraven a podán ke schválení navazující projekt s navrhovanou celkovou alokací ve výši 14 244 tis. Kč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</si>
  <si>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</si>
  <si>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</si>
  <si>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</si>
  <si>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</si>
  <si>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</si>
  <si>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</si>
  <si>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</si>
  <si>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</si>
  <si>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</si>
  <si>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</si>
  <si>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</si>
  <si>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</si>
  <si>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</si>
  <si>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</si>
  <si>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</si>
  <si>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</si>
  <si>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</si>
  <si>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§ 1746 odst. 2 zákona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</si>
  <si>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</si>
  <si>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</si>
  <si>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</si>
  <si>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</si>
  <si>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</si>
  <si>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</si>
  <si>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</si>
  <si>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</si>
  <si>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</si>
  <si>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</si>
  <si>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</si>
  <si>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>3.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</si>
  <si>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</si>
  <si>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</si>
  <si>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</si>
  <si>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</si>
  <si>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</si>
  <si>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Mzdy (včetně pohyblivých složek) - odměny za aktivní účast na jednáních, odměny za práci na přípravě podkladových materiálů a materiálů pro sdílení dobré
praxe, práce na technické a organizační stránce projektu, odměny za práci související s realizací projektu, vyhodnocení podkladů a souvisejících dokumentů</t>
  </si>
  <si>
    <t>Ostatní osobní náklady (odměny z dohod o pracovní činnosti, dohod o
provedení práce aj.) – odměny dle dohod o pracích konaných mimo pracovní
poměr na základě spolupráce při předávání know‐how, tvorbě pokladových
materiálů pro workshopy a školení, odborná stanoviska, zpracování dílčích
analýz a materiálů pro sdílení dobré praxe, ad.</t>
  </si>
  <si>
    <t>Zákonné odvody z osobních nákladů, vč. sociálního fondu související s
položkami 2.1 a 2.2</t>
  </si>
  <si>
    <t>Materiální náklady na podpůrné organizační a technické zajištění
školení, workshopů a interních jednání</t>
  </si>
  <si>
    <t xml:space="preserve">Služby související s organizačním a obsahovým zajištěním interních školení,
workshopů, konference a dalších odborných jednání plánovaných v rámci
realizace projektu (např. poplatky a pronájem prostor a technického
zabezpečení, IT služby, občerstvení), náklady na poradenství a konzultace
externích odborníků, služby související s prezentací výstupů projektu </t>
  </si>
  <si>
    <t>Cestovní náhrady (cestovné, stravné) na služební cesty související s účastí na
workshopech a společných odborných jednáních</t>
  </si>
  <si>
    <t>Stipendia – odměny za zapojení studentů do realizace projektu
(příprava podkladových materiálů a spolupráce na odborných
analýzách) formou stipendií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</si>
  <si>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</si>
  <si>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</si>
  <si>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</si>
  <si>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V tom běžné finanční prostředky:</t>
  </si>
  <si>
    <t>V tom kapitálové finanční prostředky:</t>
  </si>
  <si>
    <t>Výstup byl splněn v plném rozsahu. Tematický analytický workshop proběhl v gesci garanta řešené oblasti</t>
  </si>
  <si>
    <t>Výstup byl splněn v plném rozsahu. Byla sdílena sada dílčích analýz nejlepší aplikovatelné praxe včetně formulace obecných cílů změny</t>
  </si>
  <si>
    <t>Výstup byl splněn v plném rozsahu. Tematický klasifikační workshop proběhl v gesci garanta řešené oblasti</t>
  </si>
  <si>
    <t xml:space="preserve">Výstup byl splněn v plném rozsahu. Byla sdílena sada identifikovaných a vyhodnocených návrhových opatření </t>
  </si>
  <si>
    <t>Výstup byl splněn v plném rozsahu. Workshop k tvorbě sad doporučení proběhl v gesci garanta řešené oblasti</t>
  </si>
  <si>
    <t>Výstup byl splněn v plném rozsahu. Proběhla oponentura sestavených návrhů, výsledek byl zohledněn ve finální podobě sady doporučení</t>
  </si>
  <si>
    <t xml:space="preserve">Výstup byl splněn v plném rozsahu. Dle specifik řešené oblasti udržitelného rozvoje byla vytvořena ucelená sada doporučení </t>
  </si>
  <si>
    <t xml:space="preserve">Výstup byl splněn v plném rozsahu. Výstupy projektu byly prezentovány managementu VVŠ </t>
  </si>
  <si>
    <t>Výstup byl splněn v plném rozsahu. Výstupy projektu jsou dostupné on-line</t>
  </si>
  <si>
    <t>Výstup byl splněn v plném rozsahu. Projekt byl komunikován na různorodých platformách</t>
  </si>
  <si>
    <t>Výstup byl splněn v plném rozsahu. Proběhly 4 online koordinační schůzky koordinátora s garanty témat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</si>
  <si>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</si>
  <si>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Jihočeská univerzita v Českých Budějovicích</t>
  </si>
  <si>
    <t xml:space="preserve">Ing. Michal Hojdekr, MBA </t>
  </si>
  <si>
    <t xml:space="preserve">Ing. Lenka Smítalová </t>
  </si>
  <si>
    <t xml:space="preserve">Jihočeská univerzita v Českých Budějovicích </t>
  </si>
  <si>
    <t>Branišovská 1645/31a 
České Budějovice 
370 05 
www.jcu.cz</t>
  </si>
  <si>
    <t xml:space="preserve">prorrozv@jcu.cz </t>
  </si>
  <si>
    <t xml:space="preserve">smitalova@jcu.cz </t>
  </si>
  <si>
    <t>Drobné přesuny v rámci položek rozpočtu v souladu s pravidly výzvy. Přesun prostředků na položku 2.5 Služby a náklady nevýrobní z položky 2.4  Materiální náklady ve výši 5 000 Kč a z položky 2.1 Mzdy ve výši 4 232,67 Kč.</t>
  </si>
  <si>
    <t xml:space="preserve">Služby zvýšeny z důvodu realizace pilotních opatření v souladu s cíli projektu. </t>
  </si>
  <si>
    <t>Drobné přesuny v rámci položek rozpočtu v souladu s pravidly výzvy. Přesun prostředků na položku 2.2 OON z položky 2.1 Mzdy ve výši 773 Kč a z položky 2.3 Odvody ve výši 6427 Kč.</t>
  </si>
  <si>
    <t>Část činností původně plánovaných pro interní experty bylo rozprostřeno na zapojení externistů.</t>
  </si>
  <si>
    <t>Nevyčerpané prostředky - položka 2.6 Cestovné (7 323 Kč), položka 2.1 Mzdy (660,33 Kč)</t>
  </si>
  <si>
    <t>Byla provedena vratka ve výši 8 tis. Kč nevyčerpaných prostředků z přidělené dotace.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</si>
</sst>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000000"/>
      <name val="Calibri"/>
    </font>
    <font>
      <sz val="10"/>
      <color rgb="FF000000"/>
      <name val="Calibri"/>
    </font>
    <font>
      <u/>
      <sz val="10"/>
      <color rgb="FF0563C1"/>
      <name val="Calibri"/>
    </font>
    <font>
      <u/>
      <sz val="10"/>
      <color theme="1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2" applyNumberFormat="1" applyFont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7" xfId="4" applyFill="1" applyBorder="1" applyAlignment="1">
      <alignment horizontal="left" vertical="center" wrapText="1"/>
    </xf>
    <xf numFmtId="0" fontId="7" fillId="0" borderId="8" xfId="4" applyBorder="1" applyAlignment="1">
      <alignment horizontal="left" vertical="center" wrapText="1"/>
    </xf>
    <xf numFmtId="0" fontId="7" fillId="0" borderId="9" xfId="4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5" fillId="0" borderId="8" xfId="3" applyFont="1" applyFill="1" applyBorder="1" applyAlignment="1">
      <alignment horizontal="left" vertical="center" wrapText="1"/>
    </xf>
    <xf numFmtId="3" fontId="2" fillId="0" borderId="7" xfId="2" applyNumberFormat="1" applyFont="1" applyBorder="1" applyAlignment="1">
      <alignment horizontal="center" vertical="center" wrapText="1"/>
    </xf>
    <xf numFmtId="3" fontId="2" fillId="0" borderId="9" xfId="2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7" fillId="0" borderId="7" xfId="3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vertical="center" wrapText="1"/>
    </xf>
    <xf numFmtId="3" fontId="2" fillId="0" borderId="8" xfId="0" applyNumberFormat="1" applyFont="1" applyBorder="1" applyAlignment="1">
      <alignment vertical="center" wrapText="1"/>
    </xf>
    <xf numFmtId="3" fontId="2" fillId="0" borderId="9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3" fontId="2" fillId="0" borderId="7" xfId="2" applyNumberFormat="1" applyFont="1" applyFill="1" applyBorder="1" applyAlignment="1">
      <alignment horizontal="center" vertical="center" wrapText="1"/>
    </xf>
    <xf numFmtId="3" fontId="2" fillId="0" borderId="9" xfId="2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left" vertical="center" wrapText="1"/>
    </xf>
    <xf numFmtId="0" fontId="7" fillId="0" borderId="7" xfId="3" applyFill="1" applyBorder="1" applyAlignment="1">
      <alignment horizontal="center" vertical="center" wrapText="1"/>
    </xf>
  </cellXfs>
  <cellStyles count="5">
    <cellStyle name="Čárka" xfId="2" builtinId="3"/>
    <cellStyle name="Hyperlink" xfId="4" xr:uid="{00000000-000B-0000-0000-000008000000}"/>
    <cellStyle name="Hypertextový odkaz" xfId="3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se.cz/zpravodaj/byly-zverejneny-vystupy-projektu-unilead-zamereneho-na-dosahovani-cilu-udrzitelneho-rozvoje-osn/" TargetMode="External"/><Relationship Id="rId13" Type="http://schemas.openxmlformats.org/officeDocument/2006/relationships/hyperlink" Target="https://www.uceeb.cz/cz/novinky/zapojili-jsme-se-do-meziuniverzitniho-projektu-crp-unilead-i/" TargetMode="External"/><Relationship Id="rId3" Type="http://schemas.openxmlformats.org/officeDocument/2006/relationships/hyperlink" Target="https://sustain.muni.cz/media/3489513/crp_unilead_2022_manazerske_shrnuti.pdf" TargetMode="External"/><Relationship Id="rId7" Type="http://schemas.openxmlformats.org/officeDocument/2006/relationships/hyperlink" Target="https://www.uceeb.cz/cz/novinky/zapojili-jsme-se-do-meziuniverzitniho-projektu-crp-unilead-i/" TargetMode="External"/><Relationship Id="rId12" Type="http://schemas.openxmlformats.org/officeDocument/2006/relationships/hyperlink" Target="https://csr.czu.cz/cs/r-15107-aktuality-csr/czu-soucasti-crp-unilead.html" TargetMode="External"/><Relationship Id="rId2" Type="http://schemas.openxmlformats.org/officeDocument/2006/relationships/hyperlink" Target="mailto:hubl@rect.muni.cz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mailto:kvestor@muni.cz" TargetMode="External"/><Relationship Id="rId6" Type="http://schemas.openxmlformats.org/officeDocument/2006/relationships/hyperlink" Target="https://csr.czu.cz/cs/r-15107-aktuality-csr/czu-soucasti-crp-unilead.html" TargetMode="External"/><Relationship Id="rId11" Type="http://schemas.openxmlformats.org/officeDocument/2006/relationships/hyperlink" Target="https://ekolist.cz/cz/publicistika/nazory-a-komentare/jana-dlouha-ceske-univerzity-se-spojily-ve-snaze-o-prosazovani-udrzitelnosti" TargetMode="External"/><Relationship Id="rId5" Type="http://schemas.openxmlformats.org/officeDocument/2006/relationships/hyperlink" Target="https://ekolist.cz/cz/publicistika/nazory-a-komentare/jana-dlouha-ceske-univerzity-se-spojily-ve-snaze-o-prosazovani-udrzitelnosti" TargetMode="External"/><Relationship Id="rId15" Type="http://schemas.openxmlformats.org/officeDocument/2006/relationships/hyperlink" Target="https://www.umprum.cz/cs/web/o-umprum/veda-a-vyzkum/crp/umprum-se-zapojila-do-projektu-unilead-2022" TargetMode="External"/><Relationship Id="rId10" Type="http://schemas.openxmlformats.org/officeDocument/2006/relationships/hyperlink" Target="https://universitas.cz/tema/9966-zhasinat-a-tridit-vazne-nestaci-vysoke-skoly-se-spojily-a-vymysleji-jak-fungovat-udrzitelneji" TargetMode="External"/><Relationship Id="rId4" Type="http://schemas.openxmlformats.org/officeDocument/2006/relationships/hyperlink" Target="https://universitas.cz/tema/9966-zhasinat-a-tridit-vazne-nestaci-vysoke-skoly-se-spojily-a-vymysleji-jak-fungovat-udrzitelneji" TargetMode="External"/><Relationship Id="rId9" Type="http://schemas.openxmlformats.org/officeDocument/2006/relationships/hyperlink" Target="https://www.umprum.cz/cs/web/o-umprum/veda-a-vyzkum/crp/umprum-se-zapojila-do-projektu-unilead-2022" TargetMode="External"/><Relationship Id="rId14" Type="http://schemas.openxmlformats.org/officeDocument/2006/relationships/hyperlink" Target="https://www.vse.cz/zpravodaj/byly-zverejneny-vystupy-projektu-unilead-zamereneho-na-dosahovani-cilu-udrzitelneho-rozvoje-osn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mitalova@jcu.cz" TargetMode="External"/><Relationship Id="rId1" Type="http://schemas.openxmlformats.org/officeDocument/2006/relationships/hyperlink" Target="mailto:prorrozv@j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J92"/>
  <sheetViews>
    <sheetView view="pageBreakPreview" topLeftCell="A78" zoomScale="60" zoomScaleNormal="100" workbookViewId="0">
      <selection activeCell="C62" sqref="C62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3" t="s">
        <v>0</v>
      </c>
      <c r="B1" s="79" t="s">
        <v>1</v>
      </c>
      <c r="C1" s="80"/>
      <c r="D1" s="80"/>
      <c r="E1" s="80"/>
      <c r="F1" s="81"/>
    </row>
    <row r="2" spans="1:6" ht="15" customHeight="1" x14ac:dyDescent="0.25">
      <c r="A2" s="83" t="s">
        <v>2</v>
      </c>
      <c r="B2" s="84"/>
      <c r="C2" s="84"/>
      <c r="D2" s="84"/>
      <c r="E2" s="84"/>
      <c r="F2" s="85"/>
    </row>
    <row r="3" spans="1:6" ht="15" customHeight="1" x14ac:dyDescent="0.25">
      <c r="A3" s="83" t="s">
        <v>3</v>
      </c>
      <c r="B3" s="84"/>
      <c r="C3" s="84"/>
      <c r="D3" s="84"/>
      <c r="E3" s="84"/>
      <c r="F3" s="85"/>
    </row>
    <row r="4" spans="1:6" x14ac:dyDescent="0.25">
      <c r="A4" s="7" t="s">
        <v>4</v>
      </c>
      <c r="B4" s="58" t="s">
        <v>5</v>
      </c>
      <c r="C4" s="59"/>
      <c r="D4" s="59"/>
      <c r="E4" s="59"/>
      <c r="F4" s="60"/>
    </row>
    <row r="5" spans="1:6" x14ac:dyDescent="0.25">
      <c r="A5" s="5" t="s">
        <v>6</v>
      </c>
      <c r="B5" s="58" t="s">
        <v>7</v>
      </c>
      <c r="C5" s="59"/>
      <c r="D5" s="59"/>
      <c r="E5" s="59"/>
      <c r="F5" s="60"/>
    </row>
    <row r="6" spans="1:6" x14ac:dyDescent="0.25">
      <c r="A6" s="95" t="s">
        <v>8</v>
      </c>
      <c r="B6" s="86" t="s">
        <v>9</v>
      </c>
      <c r="C6" s="87"/>
      <c r="D6" s="87"/>
      <c r="E6" s="87"/>
      <c r="F6" s="88"/>
    </row>
    <row r="7" spans="1:6" x14ac:dyDescent="0.25">
      <c r="A7" s="96"/>
      <c r="B7" s="89"/>
      <c r="C7" s="90"/>
      <c r="D7" s="90"/>
      <c r="E7" s="90"/>
      <c r="F7" s="91"/>
    </row>
    <row r="8" spans="1:6" x14ac:dyDescent="0.25">
      <c r="A8" s="97"/>
      <c r="B8" s="92"/>
      <c r="C8" s="93"/>
      <c r="D8" s="93"/>
      <c r="E8" s="93"/>
      <c r="F8" s="94"/>
    </row>
    <row r="9" spans="1:6" ht="25.5" x14ac:dyDescent="0.25">
      <c r="A9" s="5" t="s">
        <v>10</v>
      </c>
      <c r="B9" s="52" t="s">
        <v>11</v>
      </c>
      <c r="C9" s="54"/>
      <c r="D9" s="52" t="s">
        <v>12</v>
      </c>
      <c r="E9" s="53"/>
      <c r="F9" s="54"/>
    </row>
    <row r="10" spans="1:6" ht="25.5" customHeight="1" x14ac:dyDescent="0.25">
      <c r="A10" s="6" t="s">
        <v>13</v>
      </c>
      <c r="B10" s="5" t="s">
        <v>14</v>
      </c>
      <c r="C10" s="52" t="s">
        <v>15</v>
      </c>
      <c r="D10" s="54"/>
      <c r="E10" s="70" t="s">
        <v>16</v>
      </c>
      <c r="F10" s="72"/>
    </row>
    <row r="11" spans="1:6" x14ac:dyDescent="0.25">
      <c r="A11" s="5" t="s">
        <v>17</v>
      </c>
      <c r="B11" s="24">
        <v>8000</v>
      </c>
      <c r="C11" s="56">
        <v>8000</v>
      </c>
      <c r="D11" s="57"/>
      <c r="E11" s="66">
        <v>0</v>
      </c>
      <c r="F11" s="67"/>
    </row>
    <row r="12" spans="1:6" x14ac:dyDescent="0.25">
      <c r="A12" s="5" t="s">
        <v>18</v>
      </c>
      <c r="B12" s="24">
        <v>7918</v>
      </c>
      <c r="C12" s="56">
        <v>7918</v>
      </c>
      <c r="D12" s="57"/>
      <c r="E12" s="66">
        <v>0</v>
      </c>
      <c r="F12" s="67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63" t="s">
        <v>19</v>
      </c>
      <c r="B14" s="64"/>
      <c r="C14" s="64"/>
      <c r="D14" s="64"/>
      <c r="E14" s="64"/>
      <c r="F14" s="65"/>
    </row>
    <row r="15" spans="1:6" x14ac:dyDescent="0.25">
      <c r="A15" s="2"/>
      <c r="B15" s="70" t="s">
        <v>20</v>
      </c>
      <c r="C15" s="72"/>
      <c r="D15" s="70" t="s">
        <v>21</v>
      </c>
      <c r="E15" s="71"/>
      <c r="F15" s="72"/>
    </row>
    <row r="16" spans="1:6" x14ac:dyDescent="0.25">
      <c r="A16" s="5" t="s">
        <v>22</v>
      </c>
      <c r="B16" s="58" t="s">
        <v>23</v>
      </c>
      <c r="C16" s="60"/>
      <c r="D16" s="58" t="s">
        <v>24</v>
      </c>
      <c r="E16" s="59"/>
      <c r="F16" s="60"/>
    </row>
    <row r="17" spans="1:9" x14ac:dyDescent="0.25">
      <c r="A17" s="5" t="s">
        <v>0</v>
      </c>
      <c r="B17" s="58" t="s">
        <v>1</v>
      </c>
      <c r="C17" s="60"/>
      <c r="D17" s="58" t="str">
        <f>B17</f>
        <v>Masarykova univerzita</v>
      </c>
      <c r="E17" s="59"/>
      <c r="F17" s="60"/>
    </row>
    <row r="18" spans="1:9" x14ac:dyDescent="0.25">
      <c r="A18" s="5" t="s">
        <v>25</v>
      </c>
      <c r="B18" s="58" t="s">
        <v>26</v>
      </c>
      <c r="C18" s="60"/>
      <c r="D18" s="58" t="str">
        <f>B18</f>
        <v>Žerotínovo nám. 617/9, 60177 Brno / www.muni.cz</v>
      </c>
      <c r="E18" s="59"/>
      <c r="F18" s="60"/>
    </row>
    <row r="19" spans="1:9" x14ac:dyDescent="0.25">
      <c r="A19" s="5" t="s">
        <v>27</v>
      </c>
      <c r="B19" s="61" t="s">
        <v>28</v>
      </c>
      <c r="C19" s="82"/>
      <c r="D19" s="61" t="s">
        <v>29</v>
      </c>
      <c r="E19" s="62"/>
      <c r="F19" s="62"/>
    </row>
    <row r="20" spans="1:9" x14ac:dyDescent="0.25">
      <c r="A20" s="5" t="s">
        <v>30</v>
      </c>
      <c r="B20" s="68" t="s">
        <v>31</v>
      </c>
      <c r="C20" s="60"/>
      <c r="D20" s="68" t="s">
        <v>32</v>
      </c>
      <c r="E20" s="59"/>
      <c r="F20" s="60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63" t="s">
        <v>33</v>
      </c>
      <c r="B22" s="64"/>
      <c r="C22" s="64"/>
      <c r="D22" s="64"/>
      <c r="E22" s="64"/>
      <c r="F22" s="65"/>
    </row>
    <row r="23" spans="1:9" ht="29.25" customHeight="1" x14ac:dyDescent="0.25">
      <c r="A23" s="5" t="s">
        <v>34</v>
      </c>
      <c r="B23" s="98" t="s">
        <v>35</v>
      </c>
      <c r="C23" s="99"/>
      <c r="D23" s="99"/>
      <c r="E23" s="99"/>
      <c r="F23" s="100"/>
    </row>
    <row r="24" spans="1:9" ht="75.95" customHeight="1" x14ac:dyDescent="0.25">
      <c r="A24" s="101" t="s">
        <v>36</v>
      </c>
      <c r="B24" s="31"/>
      <c r="C24" s="32"/>
      <c r="D24" s="28" t="s">
        <v>37</v>
      </c>
      <c r="E24" s="28"/>
      <c r="F24" s="29"/>
    </row>
    <row r="25" spans="1:9" x14ac:dyDescent="0.25">
      <c r="A25" s="34"/>
      <c r="B25" s="35"/>
      <c r="C25" s="35"/>
      <c r="D25" s="35"/>
      <c r="E25" s="35"/>
      <c r="F25" s="36"/>
    </row>
    <row r="26" spans="1:9" ht="25.5" x14ac:dyDescent="0.25">
      <c r="A26" s="5" t="s">
        <v>38</v>
      </c>
      <c r="B26" s="52" t="s">
        <v>39</v>
      </c>
      <c r="C26" s="53"/>
      <c r="D26" s="53"/>
      <c r="E26" s="53"/>
      <c r="F26" s="54"/>
      <c r="I26" s="1"/>
    </row>
    <row r="27" spans="1:9" ht="55.5" customHeight="1" x14ac:dyDescent="0.25">
      <c r="A27" s="33" t="s">
        <v>40</v>
      </c>
      <c r="B27" s="31"/>
      <c r="C27" s="32"/>
      <c r="D27" s="31" t="s">
        <v>41</v>
      </c>
      <c r="E27" s="31"/>
      <c r="F27" s="32"/>
    </row>
    <row r="28" spans="1:9" ht="83.25" customHeight="1" x14ac:dyDescent="0.25">
      <c r="A28" s="33" t="s">
        <v>42</v>
      </c>
      <c r="B28" s="31"/>
      <c r="C28" s="32"/>
      <c r="D28" s="31" t="s">
        <v>43</v>
      </c>
      <c r="E28" s="31"/>
      <c r="F28" s="32"/>
    </row>
    <row r="29" spans="1:9" ht="31.5" customHeight="1" x14ac:dyDescent="0.25">
      <c r="A29" s="33" t="s">
        <v>44</v>
      </c>
      <c r="B29" s="31"/>
      <c r="C29" s="32"/>
      <c r="D29" s="31" t="s">
        <v>45</v>
      </c>
      <c r="E29" s="31"/>
      <c r="F29" s="32"/>
    </row>
    <row r="30" spans="1:9" ht="39.950000000000003" customHeight="1" x14ac:dyDescent="0.25">
      <c r="A30" s="33" t="s">
        <v>46</v>
      </c>
      <c r="B30" s="31"/>
      <c r="C30" s="32"/>
      <c r="D30" s="31" t="s">
        <v>47</v>
      </c>
      <c r="E30" s="31"/>
      <c r="F30" s="32"/>
    </row>
    <row r="31" spans="1:9" ht="70.5" customHeight="1" x14ac:dyDescent="0.25">
      <c r="A31" s="33" t="s">
        <v>48</v>
      </c>
      <c r="B31" s="31"/>
      <c r="C31" s="32"/>
      <c r="D31" s="31" t="s">
        <v>49</v>
      </c>
      <c r="E31" s="31"/>
      <c r="F31" s="32"/>
    </row>
    <row r="32" spans="1:9" ht="63" customHeight="1" x14ac:dyDescent="0.25">
      <c r="A32" s="33" t="s">
        <v>50</v>
      </c>
      <c r="B32" s="31"/>
      <c r="C32" s="32"/>
      <c r="D32" s="31" t="s">
        <v>51</v>
      </c>
      <c r="E32" s="31"/>
      <c r="F32" s="32"/>
    </row>
    <row r="33" spans="1:6" ht="75.599999999999994" customHeight="1" x14ac:dyDescent="0.25">
      <c r="A33" s="33" t="s">
        <v>52</v>
      </c>
      <c r="B33" s="31"/>
      <c r="C33" s="32"/>
      <c r="D33" s="31" t="s">
        <v>53</v>
      </c>
      <c r="E33" s="31"/>
      <c r="F33" s="32"/>
    </row>
    <row r="34" spans="1:6" ht="78" customHeight="1" x14ac:dyDescent="0.25">
      <c r="A34" s="33" t="s">
        <v>54</v>
      </c>
      <c r="B34" s="31"/>
      <c r="C34" s="32"/>
      <c r="D34" s="31" t="s">
        <v>55</v>
      </c>
      <c r="E34" s="31"/>
      <c r="F34" s="32"/>
    </row>
    <row r="35" spans="1:6" ht="74.099999999999994" customHeight="1" x14ac:dyDescent="0.25">
      <c r="A35" s="33" t="s">
        <v>56</v>
      </c>
      <c r="B35" s="31"/>
      <c r="C35" s="32"/>
      <c r="D35" s="31" t="s">
        <v>57</v>
      </c>
      <c r="E35" s="31"/>
      <c r="F35" s="32"/>
    </row>
    <row r="36" spans="1:6" ht="80.45" customHeight="1" x14ac:dyDescent="0.25">
      <c r="A36" s="33" t="s">
        <v>58</v>
      </c>
      <c r="B36" s="31"/>
      <c r="C36" s="32"/>
      <c r="D36" s="31" t="s">
        <v>59</v>
      </c>
      <c r="E36" s="31"/>
      <c r="F36" s="32"/>
    </row>
    <row r="37" spans="1:6" ht="67.5" customHeight="1" x14ac:dyDescent="0.25">
      <c r="A37" s="33" t="s">
        <v>60</v>
      </c>
      <c r="B37" s="31"/>
      <c r="C37" s="32"/>
      <c r="D37" s="31" t="s">
        <v>61</v>
      </c>
      <c r="E37" s="31"/>
      <c r="F37" s="32"/>
    </row>
    <row r="38" spans="1:6" ht="89.1" customHeight="1" x14ac:dyDescent="0.25">
      <c r="A38" s="33" t="s">
        <v>62</v>
      </c>
      <c r="B38" s="31"/>
      <c r="C38" s="32"/>
      <c r="D38" s="55" t="s">
        <v>63</v>
      </c>
      <c r="E38" s="31"/>
      <c r="F38" s="32"/>
    </row>
    <row r="39" spans="1:6" ht="107.45" customHeight="1" x14ac:dyDescent="0.25">
      <c r="A39" s="33" t="s">
        <v>64</v>
      </c>
      <c r="B39" s="31"/>
      <c r="C39" s="32"/>
      <c r="D39" s="30" t="s">
        <v>65</v>
      </c>
      <c r="E39" s="31"/>
      <c r="F39" s="32"/>
    </row>
    <row r="40" spans="1:6" ht="53.1" customHeight="1" x14ac:dyDescent="0.25">
      <c r="A40" s="33" t="s">
        <v>66</v>
      </c>
      <c r="B40" s="31"/>
      <c r="C40" s="32"/>
      <c r="D40" s="31" t="s">
        <v>67</v>
      </c>
      <c r="E40" s="31"/>
      <c r="F40" s="32"/>
    </row>
    <row r="41" spans="1:6" ht="53.1" customHeight="1" x14ac:dyDescent="0.25">
      <c r="A41" s="40" t="s">
        <v>68</v>
      </c>
      <c r="B41" s="41"/>
      <c r="C41" s="42"/>
      <c r="D41" s="49" t="s">
        <v>69</v>
      </c>
      <c r="E41" s="50"/>
      <c r="F41" s="51"/>
    </row>
    <row r="42" spans="1:6" ht="53.1" customHeight="1" x14ac:dyDescent="0.25">
      <c r="A42" s="43"/>
      <c r="B42" s="44"/>
      <c r="C42" s="45"/>
      <c r="D42" s="37" t="s">
        <v>70</v>
      </c>
      <c r="E42" s="38"/>
      <c r="F42" s="39"/>
    </row>
    <row r="43" spans="1:6" ht="53.1" customHeight="1" x14ac:dyDescent="0.25">
      <c r="A43" s="43"/>
      <c r="B43" s="44"/>
      <c r="C43" s="45"/>
      <c r="D43" s="37" t="s">
        <v>71</v>
      </c>
      <c r="E43" s="38"/>
      <c r="F43" s="39"/>
    </row>
    <row r="44" spans="1:6" ht="53.1" customHeight="1" x14ac:dyDescent="0.25">
      <c r="A44" s="43"/>
      <c r="B44" s="44"/>
      <c r="C44" s="45"/>
      <c r="D44" s="37" t="s">
        <v>72</v>
      </c>
      <c r="E44" s="38"/>
      <c r="F44" s="39"/>
    </row>
    <row r="45" spans="1:6" ht="53.1" customHeight="1" x14ac:dyDescent="0.25">
      <c r="A45" s="43"/>
      <c r="B45" s="44"/>
      <c r="C45" s="45"/>
      <c r="D45" s="37" t="s">
        <v>73</v>
      </c>
      <c r="E45" s="38"/>
      <c r="F45" s="39"/>
    </row>
    <row r="46" spans="1:6" ht="53.1" customHeight="1" x14ac:dyDescent="0.25">
      <c r="A46" s="43"/>
      <c r="B46" s="44"/>
      <c r="C46" s="45"/>
      <c r="D46" s="37" t="s">
        <v>74</v>
      </c>
      <c r="E46" s="38"/>
      <c r="F46" s="39"/>
    </row>
    <row r="47" spans="1:6" ht="71.099999999999994" customHeight="1" x14ac:dyDescent="0.25">
      <c r="A47" s="46"/>
      <c r="B47" s="47"/>
      <c r="C47" s="48"/>
      <c r="D47" s="37" t="s">
        <v>75</v>
      </c>
      <c r="E47" s="38"/>
      <c r="F47" s="39"/>
    </row>
    <row r="48" spans="1:6" ht="109.5" customHeight="1" x14ac:dyDescent="0.25">
      <c r="A48" s="52" t="s">
        <v>76</v>
      </c>
      <c r="B48" s="53"/>
      <c r="C48" s="54"/>
      <c r="D48" s="31" t="s">
        <v>77</v>
      </c>
      <c r="E48" s="31"/>
      <c r="F48" s="32"/>
    </row>
    <row r="49" spans="1:10" ht="68.25" customHeight="1" x14ac:dyDescent="0.25">
      <c r="A49" s="33" t="s">
        <v>78</v>
      </c>
      <c r="B49" s="31"/>
      <c r="C49" s="32"/>
      <c r="D49" s="31" t="s">
        <v>79</v>
      </c>
      <c r="E49" s="31"/>
      <c r="F49" s="32"/>
    </row>
    <row r="50" spans="1:10" ht="51.75" customHeight="1" x14ac:dyDescent="0.25">
      <c r="A50" s="33" t="s">
        <v>80</v>
      </c>
      <c r="B50" s="31"/>
      <c r="C50" s="32"/>
      <c r="D50" s="30" t="s">
        <v>81</v>
      </c>
      <c r="E50" s="31"/>
      <c r="F50" s="32"/>
    </row>
    <row r="51" spans="1:10" x14ac:dyDescent="0.25">
      <c r="A51" s="34"/>
      <c r="B51" s="35"/>
      <c r="C51" s="35"/>
      <c r="D51" s="35"/>
      <c r="E51" s="35"/>
      <c r="F51" s="36"/>
    </row>
    <row r="52" spans="1:10" ht="33.75" customHeight="1" x14ac:dyDescent="0.25">
      <c r="A52" s="5" t="s">
        <v>82</v>
      </c>
      <c r="B52" s="70" t="s">
        <v>83</v>
      </c>
      <c r="C52" s="71"/>
      <c r="D52" s="71"/>
      <c r="E52" s="71"/>
      <c r="F52" s="72"/>
    </row>
    <row r="53" spans="1:10" ht="45" customHeight="1" x14ac:dyDescent="0.25">
      <c r="A53" s="5" t="s">
        <v>84</v>
      </c>
      <c r="B53" s="70" t="s">
        <v>85</v>
      </c>
      <c r="C53" s="72"/>
      <c r="D53" s="70" t="s">
        <v>86</v>
      </c>
      <c r="E53" s="71"/>
      <c r="F53" s="72"/>
      <c r="J53" s="8"/>
    </row>
    <row r="54" spans="1:10" ht="83.25" customHeight="1" x14ac:dyDescent="0.25">
      <c r="A54" s="9" t="s">
        <v>87</v>
      </c>
      <c r="B54" s="58" t="s">
        <v>88</v>
      </c>
      <c r="C54" s="60"/>
      <c r="D54" s="58" t="s">
        <v>89</v>
      </c>
      <c r="E54" s="59"/>
      <c r="F54" s="60"/>
    </row>
    <row r="55" spans="1:10" ht="38.1" customHeight="1" x14ac:dyDescent="0.25">
      <c r="A55" s="9" t="s">
        <v>90</v>
      </c>
      <c r="B55" s="58" t="s">
        <v>91</v>
      </c>
      <c r="C55" s="60"/>
      <c r="D55" s="58" t="s">
        <v>92</v>
      </c>
      <c r="E55" s="59"/>
      <c r="F55" s="60"/>
    </row>
    <row r="56" spans="1:10" x14ac:dyDescent="0.25">
      <c r="A56" s="34"/>
      <c r="B56" s="35"/>
      <c r="C56" s="35"/>
      <c r="D56" s="35"/>
      <c r="E56" s="35"/>
      <c r="F56" s="36"/>
    </row>
    <row r="57" spans="1:10" ht="46.5" customHeight="1" x14ac:dyDescent="0.25">
      <c r="A57" s="5" t="s">
        <v>93</v>
      </c>
      <c r="B57" s="70" t="s">
        <v>94</v>
      </c>
      <c r="C57" s="71"/>
      <c r="D57" s="71"/>
      <c r="E57" s="71"/>
      <c r="F57" s="72"/>
    </row>
    <row r="58" spans="1:10" ht="33.75" customHeight="1" x14ac:dyDescent="0.25">
      <c r="A58" s="2"/>
      <c r="B58" s="9" t="s">
        <v>95</v>
      </c>
      <c r="C58" s="70" t="s">
        <v>96</v>
      </c>
      <c r="D58" s="72"/>
      <c r="E58" s="70" t="s">
        <v>97</v>
      </c>
      <c r="F58" s="72"/>
    </row>
    <row r="59" spans="1:10" ht="55.5" customHeight="1" x14ac:dyDescent="0.25">
      <c r="A59" s="4" t="s">
        <v>98</v>
      </c>
      <c r="B59" s="27">
        <v>2023</v>
      </c>
      <c r="C59" s="58">
        <v>0</v>
      </c>
      <c r="D59" s="60"/>
      <c r="E59" s="58" t="s">
        <v>99</v>
      </c>
      <c r="F59" s="60"/>
    </row>
    <row r="60" spans="1:10" x14ac:dyDescent="0.25">
      <c r="A60" s="34"/>
      <c r="B60" s="35"/>
      <c r="C60" s="35"/>
      <c r="D60" s="35"/>
      <c r="E60" s="35"/>
      <c r="F60" s="36"/>
    </row>
    <row r="61" spans="1:10" ht="15" customHeight="1" x14ac:dyDescent="0.25">
      <c r="A61" s="79" t="s">
        <v>100</v>
      </c>
      <c r="B61" s="80"/>
      <c r="C61" s="80"/>
      <c r="D61" s="80"/>
      <c r="E61" s="80"/>
      <c r="F61" s="81"/>
    </row>
    <row r="62" spans="1:10" ht="38.25" x14ac:dyDescent="0.25">
      <c r="A62" s="3"/>
      <c r="B62" s="3"/>
      <c r="C62" s="9" t="s">
        <v>101</v>
      </c>
      <c r="D62" s="9" t="s">
        <v>102</v>
      </c>
      <c r="E62" s="17" t="s">
        <v>103</v>
      </c>
      <c r="F62" s="15" t="s">
        <v>104</v>
      </c>
    </row>
    <row r="63" spans="1:10" ht="31.5" x14ac:dyDescent="0.25">
      <c r="A63" s="12" t="s">
        <v>87</v>
      </c>
      <c r="B63" s="6" t="s">
        <v>105</v>
      </c>
      <c r="C63" s="14">
        <f>SUM(C64:C66)</f>
        <v>0</v>
      </c>
      <c r="D63" s="14">
        <f>SUM(D64:D66)</f>
        <v>0</v>
      </c>
      <c r="E63" s="14">
        <f>D63-C63</f>
        <v>0</v>
      </c>
      <c r="F63" s="18">
        <f>E63/C$79</f>
        <v>0</v>
      </c>
    </row>
    <row r="64" spans="1:10" ht="25.5" x14ac:dyDescent="0.25">
      <c r="A64" s="10" t="s">
        <v>106</v>
      </c>
      <c r="B64" s="4" t="s">
        <v>107</v>
      </c>
      <c r="C64" s="13">
        <v>0</v>
      </c>
      <c r="D64" s="13">
        <v>0</v>
      </c>
      <c r="E64" s="14">
        <f t="shared" ref="E64:E66" si="0">D64-C64</f>
        <v>0</v>
      </c>
      <c r="F64" s="18">
        <f t="shared" ref="F64:F66" si="1">E64/C$79</f>
        <v>0</v>
      </c>
    </row>
    <row r="65" spans="1:6" ht="25.5" x14ac:dyDescent="0.25">
      <c r="A65" s="10" t="s">
        <v>108</v>
      </c>
      <c r="B65" s="4" t="s">
        <v>109</v>
      </c>
      <c r="C65" s="13">
        <v>0</v>
      </c>
      <c r="D65" s="13">
        <v>0</v>
      </c>
      <c r="E65" s="14">
        <f t="shared" si="0"/>
        <v>0</v>
      </c>
      <c r="F65" s="18">
        <f t="shared" si="1"/>
        <v>0</v>
      </c>
    </row>
    <row r="66" spans="1:6" x14ac:dyDescent="0.25">
      <c r="A66" s="10" t="s">
        <v>110</v>
      </c>
      <c r="B66" s="4" t="s">
        <v>111</v>
      </c>
      <c r="C66" s="13">
        <v>0</v>
      </c>
      <c r="D66" s="13">
        <v>0</v>
      </c>
      <c r="E66" s="14">
        <f t="shared" si="0"/>
        <v>0</v>
      </c>
      <c r="F66" s="18">
        <f t="shared" si="1"/>
        <v>0</v>
      </c>
    </row>
    <row r="67" spans="1:6" x14ac:dyDescent="0.25">
      <c r="A67" s="34"/>
      <c r="B67" s="35"/>
      <c r="C67" s="35"/>
      <c r="D67" s="35"/>
      <c r="E67" s="35"/>
      <c r="F67" s="36"/>
    </row>
    <row r="68" spans="1:6" ht="31.5" x14ac:dyDescent="0.25">
      <c r="A68" s="12" t="s">
        <v>90</v>
      </c>
      <c r="B68" s="6" t="s">
        <v>112</v>
      </c>
      <c r="C68" s="14">
        <f>SUM(C70:C77)</f>
        <v>8000</v>
      </c>
      <c r="D68" s="14">
        <f>SUM(D70:D77)</f>
        <v>7918</v>
      </c>
      <c r="E68" s="14">
        <f>D68-C68</f>
        <v>-82</v>
      </c>
      <c r="F68" s="18">
        <f>E68/C$79</f>
        <v>-1.025E-2</v>
      </c>
    </row>
    <row r="69" spans="1:6" ht="15.75" x14ac:dyDescent="0.25">
      <c r="A69" s="11"/>
      <c r="B69" s="19" t="s">
        <v>113</v>
      </c>
      <c r="C69" s="20"/>
      <c r="D69" s="20"/>
      <c r="E69" s="20"/>
      <c r="F69" s="21"/>
    </row>
    <row r="70" spans="1:6" x14ac:dyDescent="0.25">
      <c r="A70" s="10" t="s">
        <v>114</v>
      </c>
      <c r="B70" s="4" t="s">
        <v>115</v>
      </c>
      <c r="C70" s="13">
        <v>4542</v>
      </c>
      <c r="D70" s="22">
        <v>4703</v>
      </c>
      <c r="E70" s="14">
        <f>SUM(D70-C70)</f>
        <v>161</v>
      </c>
      <c r="F70" s="18">
        <f>E70/C$79</f>
        <v>2.0125000000000001E-2</v>
      </c>
    </row>
    <row r="71" spans="1:6" ht="102" x14ac:dyDescent="0.25">
      <c r="A71" s="10" t="s">
        <v>116</v>
      </c>
      <c r="B71" s="4" t="s">
        <v>117</v>
      </c>
      <c r="C71" s="13">
        <v>612</v>
      </c>
      <c r="D71" s="13">
        <v>455</v>
      </c>
      <c r="E71" s="14">
        <f t="shared" ref="E71:E72" si="2">SUM(D71-C71)</f>
        <v>-157</v>
      </c>
      <c r="F71" s="18">
        <f t="shared" ref="F71:F77" si="3">E71/C$79</f>
        <v>-1.9625E-2</v>
      </c>
    </row>
    <row r="72" spans="1:6" ht="63.75" x14ac:dyDescent="0.25">
      <c r="A72" s="10" t="s">
        <v>118</v>
      </c>
      <c r="B72" s="4" t="s">
        <v>119</v>
      </c>
      <c r="C72" s="13">
        <v>1722</v>
      </c>
      <c r="D72" s="13">
        <v>1655</v>
      </c>
      <c r="E72" s="14">
        <f t="shared" si="2"/>
        <v>-67</v>
      </c>
      <c r="F72" s="18">
        <f t="shared" si="3"/>
        <v>-8.3750000000000005E-3</v>
      </c>
    </row>
    <row r="73" spans="1:6" ht="15.75" x14ac:dyDescent="0.25">
      <c r="A73" s="2"/>
      <c r="B73" s="19" t="s">
        <v>120</v>
      </c>
      <c r="C73" s="20"/>
      <c r="D73" s="20"/>
      <c r="E73" s="20"/>
      <c r="F73" s="21"/>
    </row>
    <row r="74" spans="1:6" ht="25.5" x14ac:dyDescent="0.25">
      <c r="A74" s="10" t="s">
        <v>121</v>
      </c>
      <c r="B74" s="4" t="s">
        <v>122</v>
      </c>
      <c r="C74" s="13">
        <v>83</v>
      </c>
      <c r="D74" s="13">
        <v>165</v>
      </c>
      <c r="E74" s="14">
        <f>SUM(D74-C74)</f>
        <v>82</v>
      </c>
      <c r="F74" s="18">
        <f t="shared" si="3"/>
        <v>1.025E-2</v>
      </c>
    </row>
    <row r="75" spans="1:6" x14ac:dyDescent="0.25">
      <c r="A75" s="10" t="s">
        <v>123</v>
      </c>
      <c r="B75" s="4" t="s">
        <v>124</v>
      </c>
      <c r="C75" s="13">
        <v>492</v>
      </c>
      <c r="D75" s="13">
        <v>516</v>
      </c>
      <c r="E75" s="14">
        <f t="shared" ref="E75:E77" si="4">SUM(D75-C75)</f>
        <v>24</v>
      </c>
      <c r="F75" s="18">
        <f>E75/C$79</f>
        <v>3.0000000000000001E-3</v>
      </c>
    </row>
    <row r="76" spans="1:6" x14ac:dyDescent="0.25">
      <c r="A76" s="10" t="s">
        <v>125</v>
      </c>
      <c r="B76" s="4" t="s">
        <v>126</v>
      </c>
      <c r="C76" s="13">
        <v>255</v>
      </c>
      <c r="D76" s="13">
        <v>84</v>
      </c>
      <c r="E76" s="14">
        <f t="shared" si="4"/>
        <v>-171</v>
      </c>
      <c r="F76" s="18">
        <f t="shared" si="3"/>
        <v>-2.1375000000000002E-2</v>
      </c>
    </row>
    <row r="77" spans="1:6" x14ac:dyDescent="0.25">
      <c r="A77" s="10" t="s">
        <v>127</v>
      </c>
      <c r="B77" s="4" t="s">
        <v>128</v>
      </c>
      <c r="C77" s="13">
        <v>294</v>
      </c>
      <c r="D77" s="13">
        <v>340</v>
      </c>
      <c r="E77" s="14">
        <f t="shared" si="4"/>
        <v>46</v>
      </c>
      <c r="F77" s="18">
        <f t="shared" si="3"/>
        <v>5.7499999999999999E-3</v>
      </c>
    </row>
    <row r="78" spans="1:6" x14ac:dyDescent="0.25">
      <c r="A78" s="34"/>
      <c r="B78" s="35"/>
      <c r="C78" s="35"/>
      <c r="D78" s="35"/>
      <c r="E78" s="35"/>
      <c r="F78" s="36"/>
    </row>
    <row r="79" spans="1:6" ht="31.5" x14ac:dyDescent="0.25">
      <c r="A79" s="12" t="s">
        <v>129</v>
      </c>
      <c r="B79" s="6" t="s">
        <v>130</v>
      </c>
      <c r="C79" s="14">
        <f>SUM(C68,C63)</f>
        <v>8000</v>
      </c>
      <c r="D79" s="14">
        <f>SUM(D68,D63,)</f>
        <v>7918</v>
      </c>
      <c r="E79" s="14">
        <f>D79-C79</f>
        <v>-82</v>
      </c>
      <c r="F79" s="18">
        <f>E79/C$79</f>
        <v>-1.025E-2</v>
      </c>
    </row>
    <row r="80" spans="1:6" x14ac:dyDescent="0.25">
      <c r="A80" s="34"/>
      <c r="B80" s="35"/>
      <c r="C80" s="35"/>
      <c r="D80" s="35"/>
      <c r="E80" s="35"/>
      <c r="F80" s="36"/>
    </row>
    <row r="81" spans="1:6" ht="15" customHeight="1" x14ac:dyDescent="0.25">
      <c r="A81" s="79" t="s">
        <v>131</v>
      </c>
      <c r="B81" s="80"/>
      <c r="C81" s="80"/>
      <c r="D81" s="80"/>
      <c r="E81" s="80"/>
      <c r="F81" s="81"/>
    </row>
    <row r="82" spans="1:6" ht="25.5" x14ac:dyDescent="0.25">
      <c r="A82" s="9" t="s">
        <v>132</v>
      </c>
      <c r="B82" s="70" t="s">
        <v>133</v>
      </c>
      <c r="C82" s="71"/>
      <c r="D82" s="72"/>
      <c r="E82" s="70" t="s">
        <v>134</v>
      </c>
      <c r="F82" s="72"/>
    </row>
    <row r="83" spans="1:6" ht="111" customHeight="1" x14ac:dyDescent="0.25">
      <c r="A83" s="11" t="s">
        <v>114</v>
      </c>
      <c r="B83" s="73" t="s">
        <v>135</v>
      </c>
      <c r="C83" s="73"/>
      <c r="D83" s="73"/>
      <c r="E83" s="74">
        <v>4703</v>
      </c>
      <c r="F83" s="75"/>
    </row>
    <row r="84" spans="1:6" ht="83.45" customHeight="1" x14ac:dyDescent="0.25">
      <c r="A84" s="11" t="s">
        <v>116</v>
      </c>
      <c r="B84" s="76" t="s">
        <v>136</v>
      </c>
      <c r="C84" s="77"/>
      <c r="D84" s="78"/>
      <c r="E84" s="74">
        <v>455</v>
      </c>
      <c r="F84" s="75"/>
    </row>
    <row r="85" spans="1:6" ht="49.5" customHeight="1" x14ac:dyDescent="0.25">
      <c r="A85" s="11" t="s">
        <v>118</v>
      </c>
      <c r="B85" s="76" t="s">
        <v>137</v>
      </c>
      <c r="C85" s="77"/>
      <c r="D85" s="78"/>
      <c r="E85" s="74">
        <v>1655</v>
      </c>
      <c r="F85" s="75"/>
    </row>
    <row r="86" spans="1:6" ht="38.450000000000003" customHeight="1" x14ac:dyDescent="0.25">
      <c r="A86" s="11" t="s">
        <v>121</v>
      </c>
      <c r="B86" s="76" t="s">
        <v>138</v>
      </c>
      <c r="C86" s="77"/>
      <c r="D86" s="78"/>
      <c r="E86" s="74">
        <v>165</v>
      </c>
      <c r="F86" s="75"/>
    </row>
    <row r="87" spans="1:6" ht="90.95" customHeight="1" x14ac:dyDescent="0.25">
      <c r="A87" s="11" t="s">
        <v>123</v>
      </c>
      <c r="B87" s="73" t="s">
        <v>139</v>
      </c>
      <c r="C87" s="73"/>
      <c r="D87" s="73"/>
      <c r="E87" s="74">
        <v>516</v>
      </c>
      <c r="F87" s="75"/>
    </row>
    <row r="88" spans="1:6" ht="36" customHeight="1" x14ac:dyDescent="0.25">
      <c r="A88" s="11" t="s">
        <v>125</v>
      </c>
      <c r="B88" s="73" t="s">
        <v>140</v>
      </c>
      <c r="C88" s="73"/>
      <c r="D88" s="73"/>
      <c r="E88" s="74">
        <v>84</v>
      </c>
      <c r="F88" s="75"/>
    </row>
    <row r="89" spans="1:6" ht="52.5" customHeight="1" x14ac:dyDescent="0.25">
      <c r="A89" s="11" t="s">
        <v>127</v>
      </c>
      <c r="B89" s="73" t="s">
        <v>141</v>
      </c>
      <c r="C89" s="73"/>
      <c r="D89" s="73"/>
      <c r="E89" s="74">
        <v>340</v>
      </c>
      <c r="F89" s="75"/>
    </row>
    <row r="90" spans="1:6" x14ac:dyDescent="0.25">
      <c r="A90" s="16"/>
      <c r="B90" s="16"/>
      <c r="C90" s="16"/>
      <c r="D90" s="16"/>
      <c r="E90" s="16"/>
      <c r="F90" s="16"/>
    </row>
    <row r="91" spans="1:6" x14ac:dyDescent="0.25">
      <c r="A91" s="69" t="s">
        <v>142</v>
      </c>
      <c r="B91" s="69"/>
      <c r="C91" s="69"/>
      <c r="D91" s="69"/>
      <c r="E91" s="69"/>
      <c r="F91" s="69"/>
    </row>
    <row r="92" spans="1:6" x14ac:dyDescent="0.25">
      <c r="A92" s="69" t="s">
        <v>143</v>
      </c>
      <c r="B92" s="69"/>
      <c r="C92" s="69"/>
      <c r="D92" s="69"/>
      <c r="E92" s="69"/>
      <c r="F92" s="69"/>
    </row>
  </sheetData>
  <mergeCells count="116">
    <mergeCell ref="A61:F61"/>
    <mergeCell ref="A81:F81"/>
    <mergeCell ref="A60:F60"/>
    <mergeCell ref="E59:F59"/>
    <mergeCell ref="C59:D59"/>
    <mergeCell ref="B23:F23"/>
    <mergeCell ref="D53:F53"/>
    <mergeCell ref="A24:C24"/>
    <mergeCell ref="C58:D58"/>
    <mergeCell ref="E58:F58"/>
    <mergeCell ref="B57:F57"/>
    <mergeCell ref="A56:F56"/>
    <mergeCell ref="A51:F51"/>
    <mergeCell ref="B54:C54"/>
    <mergeCell ref="D54:F54"/>
    <mergeCell ref="B55:C55"/>
    <mergeCell ref="D55:F55"/>
    <mergeCell ref="B53:C53"/>
    <mergeCell ref="B26:F26"/>
    <mergeCell ref="A27:C27"/>
    <mergeCell ref="A28:C28"/>
    <mergeCell ref="B52:F52"/>
    <mergeCell ref="A29:C29"/>
    <mergeCell ref="D29:F29"/>
    <mergeCell ref="D9:F9"/>
    <mergeCell ref="D42:F42"/>
    <mergeCell ref="D43:F43"/>
    <mergeCell ref="D44:F44"/>
    <mergeCell ref="D45:F45"/>
    <mergeCell ref="D46:F46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6:A8"/>
    <mergeCell ref="C10:D10"/>
    <mergeCell ref="A92:F92"/>
    <mergeCell ref="A78:F78"/>
    <mergeCell ref="A67:F67"/>
    <mergeCell ref="B82:D82"/>
    <mergeCell ref="B83:D83"/>
    <mergeCell ref="A80:F80"/>
    <mergeCell ref="B87:D87"/>
    <mergeCell ref="B88:D88"/>
    <mergeCell ref="B89:D89"/>
    <mergeCell ref="E84:F84"/>
    <mergeCell ref="E85:F85"/>
    <mergeCell ref="E86:F86"/>
    <mergeCell ref="E87:F87"/>
    <mergeCell ref="B85:D85"/>
    <mergeCell ref="B86:D86"/>
    <mergeCell ref="A91:F91"/>
    <mergeCell ref="E88:F88"/>
    <mergeCell ref="E89:F89"/>
    <mergeCell ref="E83:F83"/>
    <mergeCell ref="B84:D84"/>
    <mergeCell ref="E82:F82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E11:F11"/>
    <mergeCell ref="E12:F12"/>
    <mergeCell ref="B20:C20"/>
    <mergeCell ref="A48:C48"/>
    <mergeCell ref="D48:F48"/>
    <mergeCell ref="A49:C49"/>
    <mergeCell ref="D49:F49"/>
    <mergeCell ref="A37:C37"/>
    <mergeCell ref="D37:F37"/>
    <mergeCell ref="A38:C38"/>
    <mergeCell ref="D38:F38"/>
    <mergeCell ref="A39:C39"/>
    <mergeCell ref="D39:F39"/>
    <mergeCell ref="A40:C40"/>
    <mergeCell ref="D24:F24"/>
    <mergeCell ref="D50:F50"/>
    <mergeCell ref="A30:C30"/>
    <mergeCell ref="D30:F30"/>
    <mergeCell ref="A31:C31"/>
    <mergeCell ref="D31:F31"/>
    <mergeCell ref="A32:C32"/>
    <mergeCell ref="D32:F32"/>
    <mergeCell ref="A33:C33"/>
    <mergeCell ref="D33:F33"/>
    <mergeCell ref="A34:C34"/>
    <mergeCell ref="D34:F34"/>
    <mergeCell ref="A35:C35"/>
    <mergeCell ref="D35:F35"/>
    <mergeCell ref="A36:C36"/>
    <mergeCell ref="D36:F36"/>
    <mergeCell ref="A25:F25"/>
    <mergeCell ref="D28:F28"/>
    <mergeCell ref="A50:C50"/>
    <mergeCell ref="D40:F40"/>
    <mergeCell ref="D47:F47"/>
    <mergeCell ref="A41:C47"/>
    <mergeCell ref="D41:F41"/>
    <mergeCell ref="D27:F27"/>
  </mergeCells>
  <hyperlinks>
    <hyperlink ref="B20" r:id="rId1" xr:uid="{F7F1A95C-D50A-443E-92F7-CFD8593CBDD6}"/>
    <hyperlink ref="D20" r:id="rId2" xr:uid="{E02328AB-1961-44D6-B007-A88432431B8A}"/>
    <hyperlink ref="D38" r:id="rId3" display="https://sustain.muni.cz/media/3489513/crp_unilead_2022_manazerske_shrnuti.pdf" xr:uid="{AE852E4E-C834-4663-9753-3B28DAC3212C}"/>
    <hyperlink ref="D42" r:id="rId4" xr:uid="{13334641-E791-4740-B537-036924AE8E80}"/>
    <hyperlink ref="D43" r:id="rId5" xr:uid="{2B0C62FC-7C7C-42CC-BCB9-0C2D373F0D20}"/>
    <hyperlink ref="D44" r:id="rId6" xr:uid="{D0B24003-575F-47B1-A411-B4B22B701DFF}"/>
    <hyperlink ref="D45" r:id="rId7" xr:uid="{E4A1FE31-6B2F-4427-A17D-D5743F9883D9}"/>
    <hyperlink ref="D46" r:id="rId8" xr:uid="{04AA7DB5-3501-456F-9C25-ED22DA99B195}"/>
    <hyperlink ref="D47" r:id="rId9" xr:uid="{2F860489-AEB1-4AF1-B78E-FC8E22416BE4}"/>
    <hyperlink ref="D42:F42" r:id="rId10" display="https://universitas.cz/tema/9966-zhasinat-a-tridit-vazne-nestaci-vysoke-skoly-se-spojily-a-vymysleji-jak-fungovat-udrzitelneji" xr:uid="{A3F785CE-2774-452F-8A15-AD8049A19654}"/>
    <hyperlink ref="D43:F43" r:id="rId11" display="https://ekolist.cz/cz/publicistika/nazory-a-komentare/jana-dlouha-ceske-univerzity-se-spojily-ve-snaze-o-prosazovani-udrzitelnosti" xr:uid="{6786EA0E-B844-414D-AD02-4FFBD39A14D0}"/>
    <hyperlink ref="D44:F44" r:id="rId12" display="https://csr.czu.cz/cs/r-15107-aktuality-csr/czu-soucasti-crp-unilead.html" xr:uid="{89708479-B491-4FC1-8163-C0A3E91AAD9F}"/>
    <hyperlink ref="D45:F45" r:id="rId13" display="https://www.uceeb.cz/cz/novinky/zapojili-jsme-se-do-meziuniverzitniho-projektu-crp-unilead-i/   " xr:uid="{94E6AD30-208D-45A6-80EE-925F04C180AF}"/>
    <hyperlink ref="D46:F46" r:id="rId14" display="https://www.vse.cz/zpravodaj/byly-zverejneny-vystupy-projektu-unilead-zamereneho-na-dosahovani-cilu-udrzitelneho-rozvoje-osn/  " xr:uid="{D976E79B-2A11-4627-AC3C-8B3E264B788E}"/>
    <hyperlink ref="D47:F47" r:id="rId15" display="https://www.umprum.cz/cs/web/o-umprum/veda-a-vyzkum/crp/umprum-se-zapojila-do-projektu-unilead-2022" xr:uid="{B14150EA-0A6D-4FA4-861A-28CB5A2EC259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65" orientation="portrait" r:id="rId16"/>
  <rowBreaks count="2" manualBreakCount="2">
    <brk id="38" max="5" man="1"/>
    <brk id="6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36E60-7BC3-43DD-8F37-1F9B377D87F7}">
  <sheetPr>
    <tabColor theme="0"/>
  </sheetPr>
  <dimension ref="A1:J85"/>
  <sheetViews>
    <sheetView tabSelected="1" view="pageBreakPreview" topLeftCell="A18" zoomScaleNormal="100" zoomScaleSheetLayoutView="100" workbookViewId="0">
      <selection activeCell="A3" sqref="A3:F3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3" t="s">
        <v>0</v>
      </c>
      <c r="B1" s="79" t="s">
        <v>159</v>
      </c>
      <c r="C1" s="80"/>
      <c r="D1" s="80"/>
      <c r="E1" s="80"/>
      <c r="F1" s="81"/>
    </row>
    <row r="2" spans="1:6" ht="15" customHeight="1" x14ac:dyDescent="0.25">
      <c r="A2" s="83" t="s">
        <v>2</v>
      </c>
      <c r="B2" s="84"/>
      <c r="C2" s="84"/>
      <c r="D2" s="84"/>
      <c r="E2" s="84"/>
      <c r="F2" s="85"/>
    </row>
    <row r="3" spans="1:6" ht="15" customHeight="1" x14ac:dyDescent="0.25">
      <c r="A3" s="83" t="s">
        <v>144</v>
      </c>
      <c r="B3" s="84"/>
      <c r="C3" s="84"/>
      <c r="D3" s="84"/>
      <c r="E3" s="84"/>
      <c r="F3" s="85"/>
    </row>
    <row r="4" spans="1:6" x14ac:dyDescent="0.25">
      <c r="A4" s="7" t="s">
        <v>4</v>
      </c>
      <c r="B4" s="58" t="str">
        <f>'Záv. zpráva kompletní CRP 2022'!B4</f>
        <v xml:space="preserve">Centralizovaný rozvojový program pro veřejné vysoké školy pro rok 2022 </v>
      </c>
      <c r="C4" s="59"/>
      <c r="D4" s="59"/>
      <c r="E4" s="59"/>
      <c r="F4" s="60"/>
    </row>
    <row r="5" spans="1:6" x14ac:dyDescent="0.25">
      <c r="A5" s="5" t="s">
        <v>6</v>
      </c>
      <c r="B5" s="58" t="str">
        <f>'Záv. zpráva kompletní CRP 2022'!B5</f>
        <v>l)podpora aktivit pro naplňování udržitelných cílů (Sustainable Development Goals)</v>
      </c>
      <c r="C5" s="59"/>
      <c r="D5" s="59"/>
      <c r="E5" s="59"/>
      <c r="F5" s="60"/>
    </row>
    <row r="6" spans="1:6" x14ac:dyDescent="0.25">
      <c r="A6" s="95" t="s">
        <v>8</v>
      </c>
      <c r="B6" s="86" t="str">
        <f>'Záv. zpráva kompletní CRP 2022'!B6</f>
        <v>University leaders in SDG (UNILEAD)</v>
      </c>
      <c r="C6" s="87"/>
      <c r="D6" s="87"/>
      <c r="E6" s="87"/>
      <c r="F6" s="88"/>
    </row>
    <row r="7" spans="1:6" x14ac:dyDescent="0.25">
      <c r="A7" s="96"/>
      <c r="B7" s="89"/>
      <c r="C7" s="90"/>
      <c r="D7" s="90"/>
      <c r="E7" s="90"/>
      <c r="F7" s="91"/>
    </row>
    <row r="8" spans="1:6" x14ac:dyDescent="0.25">
      <c r="A8" s="97"/>
      <c r="B8" s="92"/>
      <c r="C8" s="93"/>
      <c r="D8" s="93"/>
      <c r="E8" s="93"/>
      <c r="F8" s="94"/>
    </row>
    <row r="9" spans="1:6" ht="25.5" x14ac:dyDescent="0.25">
      <c r="A9" s="5" t="s">
        <v>10</v>
      </c>
      <c r="B9" s="52" t="str">
        <f>'Záv. zpráva kompletní CRP 2022'!B9</f>
        <v>Od: 1. 1. 2022</v>
      </c>
      <c r="C9" s="54"/>
      <c r="D9" s="52" t="str">
        <f>'Záv. zpráva kompletní CRP 2022'!D9</f>
        <v>Do: 31. 12. 2022</v>
      </c>
      <c r="E9" s="53"/>
      <c r="F9" s="54"/>
    </row>
    <row r="10" spans="1:6" ht="25.5" customHeight="1" x14ac:dyDescent="0.25">
      <c r="A10" s="6" t="s">
        <v>13</v>
      </c>
      <c r="B10" s="5" t="s">
        <v>14</v>
      </c>
      <c r="C10" s="52" t="s">
        <v>145</v>
      </c>
      <c r="D10" s="54"/>
      <c r="E10" s="70" t="s">
        <v>146</v>
      </c>
      <c r="F10" s="72"/>
    </row>
    <row r="11" spans="1:6" x14ac:dyDescent="0.25">
      <c r="A11" s="5" t="s">
        <v>17</v>
      </c>
      <c r="B11" s="25">
        <v>420</v>
      </c>
      <c r="C11" s="104">
        <v>420</v>
      </c>
      <c r="D11" s="105"/>
      <c r="E11" s="66">
        <v>0</v>
      </c>
      <c r="F11" s="67"/>
    </row>
    <row r="12" spans="1:6" x14ac:dyDescent="0.25">
      <c r="A12" s="5" t="s">
        <v>18</v>
      </c>
      <c r="B12" s="26">
        <v>412</v>
      </c>
      <c r="C12" s="66">
        <v>412</v>
      </c>
      <c r="D12" s="67"/>
      <c r="E12" s="66">
        <v>0</v>
      </c>
      <c r="F12" s="67"/>
    </row>
    <row r="13" spans="1:6" x14ac:dyDescent="0.25">
      <c r="A13" s="34"/>
      <c r="B13" s="35"/>
      <c r="C13" s="35"/>
      <c r="D13" s="35"/>
      <c r="E13" s="35"/>
      <c r="F13" s="36"/>
    </row>
    <row r="14" spans="1:6" ht="15.75" x14ac:dyDescent="0.25">
      <c r="A14" s="63" t="s">
        <v>19</v>
      </c>
      <c r="B14" s="64"/>
      <c r="C14" s="64"/>
      <c r="D14" s="64"/>
      <c r="E14" s="64"/>
      <c r="F14" s="65"/>
    </row>
    <row r="15" spans="1:6" x14ac:dyDescent="0.25">
      <c r="A15" s="2"/>
      <c r="B15" s="70" t="s">
        <v>20</v>
      </c>
      <c r="C15" s="72"/>
      <c r="D15" s="70" t="s">
        <v>21</v>
      </c>
      <c r="E15" s="71"/>
      <c r="F15" s="72"/>
    </row>
    <row r="16" spans="1:6" x14ac:dyDescent="0.25">
      <c r="A16" s="5" t="s">
        <v>22</v>
      </c>
      <c r="B16" s="58" t="s">
        <v>160</v>
      </c>
      <c r="C16" s="60"/>
      <c r="D16" s="58" t="s">
        <v>161</v>
      </c>
      <c r="E16" s="59"/>
      <c r="F16" s="60"/>
    </row>
    <row r="17" spans="1:9" ht="14.45" customHeight="1" x14ac:dyDescent="0.25">
      <c r="A17" s="5" t="s">
        <v>0</v>
      </c>
      <c r="B17" s="58" t="s">
        <v>162</v>
      </c>
      <c r="C17" s="59"/>
      <c r="D17" s="59"/>
      <c r="E17" s="59"/>
      <c r="F17" s="60"/>
    </row>
    <row r="18" spans="1:9" ht="68.45" customHeight="1" x14ac:dyDescent="0.25">
      <c r="A18" s="5" t="s">
        <v>25</v>
      </c>
      <c r="B18" s="58" t="s">
        <v>163</v>
      </c>
      <c r="C18" s="59"/>
      <c r="D18" s="59"/>
      <c r="E18" s="59"/>
      <c r="F18" s="60"/>
    </row>
    <row r="19" spans="1:9" x14ac:dyDescent="0.25">
      <c r="A19" s="5" t="s">
        <v>27</v>
      </c>
      <c r="B19" s="74">
        <v>725391382</v>
      </c>
      <c r="C19" s="60"/>
      <c r="D19" s="74">
        <v>602424196</v>
      </c>
      <c r="E19" s="59"/>
      <c r="F19" s="60"/>
    </row>
    <row r="20" spans="1:9" x14ac:dyDescent="0.25">
      <c r="A20" s="5" t="s">
        <v>30</v>
      </c>
      <c r="B20" s="108" t="s">
        <v>164</v>
      </c>
      <c r="C20" s="60"/>
      <c r="D20" s="108" t="s">
        <v>165</v>
      </c>
      <c r="E20" s="59"/>
      <c r="F20" s="60"/>
    </row>
    <row r="21" spans="1:9" x14ac:dyDescent="0.25">
      <c r="A21" s="34"/>
      <c r="B21" s="35"/>
      <c r="C21" s="35"/>
      <c r="D21" s="35"/>
      <c r="E21" s="35"/>
      <c r="F21" s="36"/>
    </row>
    <row r="22" spans="1:9" ht="15" customHeight="1" x14ac:dyDescent="0.25">
      <c r="A22" s="63" t="s">
        <v>33</v>
      </c>
      <c r="B22" s="64"/>
      <c r="C22" s="64"/>
      <c r="D22" s="64"/>
      <c r="E22" s="64"/>
      <c r="F22" s="65"/>
    </row>
    <row r="23" spans="1:9" ht="29.25" customHeight="1" x14ac:dyDescent="0.25">
      <c r="A23" s="5" t="s">
        <v>34</v>
      </c>
      <c r="B23" s="98" t="s">
        <v>35</v>
      </c>
      <c r="C23" s="99"/>
      <c r="D23" s="99"/>
      <c r="E23" s="99"/>
      <c r="F23" s="100"/>
    </row>
    <row r="24" spans="1:9" ht="71.099999999999994" customHeight="1" x14ac:dyDescent="0.25">
      <c r="A24" s="101" t="s">
        <v>36</v>
      </c>
      <c r="B24" s="31"/>
      <c r="C24" s="32"/>
      <c r="D24" s="28" t="s">
        <v>37</v>
      </c>
      <c r="E24" s="28"/>
      <c r="F24" s="29"/>
    </row>
    <row r="25" spans="1:9" x14ac:dyDescent="0.25">
      <c r="A25" s="34"/>
      <c r="B25" s="35"/>
      <c r="C25" s="35"/>
      <c r="D25" s="35"/>
      <c r="E25" s="35"/>
      <c r="F25" s="36"/>
    </row>
    <row r="26" spans="1:9" ht="25.5" x14ac:dyDescent="0.25">
      <c r="A26" s="5" t="s">
        <v>38</v>
      </c>
      <c r="B26" s="52" t="s">
        <v>39</v>
      </c>
      <c r="C26" s="53"/>
      <c r="D26" s="53"/>
      <c r="E26" s="53"/>
      <c r="F26" s="54"/>
      <c r="I26" s="1"/>
    </row>
    <row r="27" spans="1:9" ht="70.5" customHeight="1" x14ac:dyDescent="0.25">
      <c r="A27" s="101" t="str">
        <f>'Záv. zpráva kompletní CRP 2022'!A27</f>
        <v>Úvodní proškolení zástupců  VVŠ ve specifické oblasti udržitelného rozvoje pro VVŠ za účasti interních i externích expertů</v>
      </c>
      <c r="B27" s="31"/>
      <c r="C27" s="32"/>
      <c r="D27" s="31" t="str">
        <f>'Záv. zpráva kompletní CRP 2022'!D27</f>
        <v>Výstup byl splněn v plném rozsahu v úvodu projektu dne 11. 2. 2022, proškolení proběhlo online přes MS Teams v 10 tematických oblastech s následnou diskuzí</v>
      </c>
      <c r="E27" s="31"/>
      <c r="F27" s="32"/>
    </row>
    <row r="28" spans="1:9" ht="79.5" customHeight="1" x14ac:dyDescent="0.25">
      <c r="A28" s="101" t="str">
        <f>'Záv. zpráva kompletní CRP 2022'!A28</f>
        <v>Interní mapovací workshopy na jednotlivých VVŠ s relevantními aktéry</v>
      </c>
      <c r="B28" s="31"/>
      <c r="C28" s="32"/>
      <c r="D28" s="31" t="str">
        <f>'Záv. zpráva kompletní CRP 2022'!D28</f>
        <v>Výstup byl splněn v plném rozsahu. Na všech zapojených VVŠ proběhlo mapování stavu řešené problematiky prostřednictvím vyplnění sestavených mapovacích formulářů, v některých tématech byly formuláře rozšířeny dle specifik daného tématu udržitelného rozvoje</v>
      </c>
      <c r="E28" s="31"/>
      <c r="F28" s="32"/>
    </row>
    <row r="29" spans="1:9" ht="32.450000000000003" customHeight="1" x14ac:dyDescent="0.25">
      <c r="A29" s="101" t="str">
        <f>'Záv. zpráva kompletní CRP 2022'!A29</f>
        <v>Společný mapovací workshop s výstupem vytvořených přehledů stavu řešené problematiky na jednotlivých VVŠ</v>
      </c>
      <c r="B29" s="31"/>
      <c r="C29" s="32"/>
      <c r="D29" s="31" t="str">
        <f>'Záv. zpráva kompletní CRP 2022'!D29</f>
        <v>Výstup byl splněn v plném rozsahu dne 31. 3. 2022 online formou přes MS Teams</v>
      </c>
      <c r="E29" s="31"/>
      <c r="F29" s="32"/>
    </row>
    <row r="30" spans="1:9" ht="27" customHeight="1" x14ac:dyDescent="0.25">
      <c r="A30" s="101" t="str">
        <f>'Záv. zpráva kompletní CRP 2022'!A30</f>
        <v>Založení a naplnění funkční on‐line databáze dokumentů s možnými doporučeními v oblastech Zdrojů pro změnu</v>
      </c>
      <c r="B30" s="31"/>
      <c r="C30" s="32"/>
      <c r="D30" s="31" t="str">
        <f>'Záv. zpráva kompletní CRP 2022'!D30</f>
        <v>Výstup byl splněn v plném rozsahu. Databáze je přístupná v prostředí MS Teams</v>
      </c>
      <c r="E30" s="31"/>
      <c r="F30" s="32"/>
    </row>
    <row r="31" spans="1:9" ht="26.45" customHeight="1" x14ac:dyDescent="0.25">
      <c r="A31" s="101" t="str">
        <f>'Záv. zpráva kompletní CRP 2022'!A31</f>
        <v>Společný tematický analytický workshop dle klíčových oblastí za účasti interních i externích expertů</v>
      </c>
      <c r="B31" s="31"/>
      <c r="C31" s="32"/>
      <c r="D31" s="102" t="s">
        <v>147</v>
      </c>
      <c r="E31" s="102"/>
      <c r="F31" s="103"/>
    </row>
    <row r="32" spans="1:9" ht="47.45" customHeight="1" x14ac:dyDescent="0.25">
      <c r="A32" s="101" t="str">
        <f>'Záv. zpráva kompletní CRP 2022'!A32</f>
        <v>Sdílená sada dílčích analýz nejlepší aplikovatelné praxe včetně formulace obecných cílů změny v každé oblasti</v>
      </c>
      <c r="B32" s="31"/>
      <c r="C32" s="32"/>
      <c r="D32" s="106" t="s">
        <v>148</v>
      </c>
      <c r="E32" s="102"/>
      <c r="F32" s="103"/>
    </row>
    <row r="33" spans="1:10" ht="29.1" customHeight="1" x14ac:dyDescent="0.25">
      <c r="A33" s="101" t="str">
        <f>'Záv. zpráva kompletní CRP 2022'!A33</f>
        <v>Společný tematický klasifikační workshop dle klíčových oblastí za účasti interních i externích expertů</v>
      </c>
      <c r="B33" s="31"/>
      <c r="C33" s="32"/>
      <c r="D33" s="102" t="s">
        <v>149</v>
      </c>
      <c r="E33" s="102"/>
      <c r="F33" s="103"/>
    </row>
    <row r="34" spans="1:10" ht="30.95" customHeight="1" x14ac:dyDescent="0.25">
      <c r="A34" s="101" t="str">
        <f>'Záv. zpráva kompletní CRP 2022'!A34</f>
        <v>Sdílená sada identifikovaných a vyhodnocených návrhových opatření včetně upřesnění specifických interních podmínek VŠ pro dosažení obecných cílů</v>
      </c>
      <c r="B34" s="31"/>
      <c r="C34" s="32"/>
      <c r="D34" s="106" t="s">
        <v>150</v>
      </c>
      <c r="E34" s="102"/>
      <c r="F34" s="103"/>
    </row>
    <row r="35" spans="1:10" ht="35.450000000000003" customHeight="1" x14ac:dyDescent="0.25">
      <c r="A35" s="101" t="str">
        <f>'Záv. zpráva kompletní CRP 2022'!A35</f>
        <v>Společný tematický workshop k tvorbě sad doporučení dle klíčových oblastí za účasti interních i externích expertů</v>
      </c>
      <c r="B35" s="31"/>
      <c r="C35" s="32"/>
      <c r="D35" s="102" t="s">
        <v>151</v>
      </c>
      <c r="E35" s="102"/>
      <c r="F35" s="103"/>
    </row>
    <row r="36" spans="1:10" ht="44.45" customHeight="1" x14ac:dyDescent="0.25">
      <c r="A36" s="101" t="str">
        <f>'Záv. zpráva kompletní CRP 2022'!A36</f>
        <v>Oponentura návrhů sad doporučení („peer review“)</v>
      </c>
      <c r="B36" s="31"/>
      <c r="C36" s="32"/>
      <c r="D36" s="106" t="s">
        <v>152</v>
      </c>
      <c r="E36" s="102"/>
      <c r="F36" s="103"/>
    </row>
    <row r="37" spans="1:10" ht="45.95" customHeight="1" x14ac:dyDescent="0.25">
      <c r="A37" s="101" t="str">
        <f>'Záv. zpráva kompletní CRP 2022'!A37</f>
        <v>Vytvořená sdílená sada doporučení</v>
      </c>
      <c r="B37" s="31"/>
      <c r="C37" s="32"/>
      <c r="D37" s="106" t="s">
        <v>153</v>
      </c>
      <c r="E37" s="102"/>
      <c r="F37" s="103"/>
    </row>
    <row r="38" spans="1:10" ht="42.95" customHeight="1" x14ac:dyDescent="0.25">
      <c r="A38" s="101" t="str">
        <f>'Záv. zpráva kompletní CRP 2022'!A38</f>
        <v>Vytvořené manažerské shrnutí sad doporučení</v>
      </c>
      <c r="B38" s="31"/>
      <c r="C38" s="32"/>
      <c r="D38" s="31" t="str">
        <f>'Záv. zpráva kompletní CRP 2022'!D38</f>
        <v>Výstup byl splněn v plném rozsahu. K dispozici je online https://sustain.muni.cz/media/3489513/crp_unilead_2022_manazerske_shrnuti.pdf</v>
      </c>
      <c r="E38" s="31"/>
      <c r="F38" s="32"/>
    </row>
    <row r="39" spans="1:10" ht="54.95" customHeight="1" x14ac:dyDescent="0.25">
      <c r="A39" s="101" t="str">
        <f>'Záv. zpráva kompletní CRP 2022'!A39</f>
        <v>Uskutečněná společná konference s výstupy projektu</v>
      </c>
      <c r="B39" s="31"/>
      <c r="C39" s="32"/>
      <c r="D39" s="31" t="str">
        <f>'Záv. zpráva kompletní CRP 2022'!D39</f>
        <v>Výstup byl splněn v plném rozsahu. Závěrečná konference proběhla dne 9. 12. 2022 hybridně z Brna, prezenčně a online přes MS Teams prezentovali garanti témat výstupy 10 řešených oblastí udržitelného rozvoje.</v>
      </c>
      <c r="E39" s="31"/>
      <c r="F39" s="32"/>
    </row>
    <row r="40" spans="1:10" ht="32.1" customHeight="1" x14ac:dyDescent="0.25">
      <c r="A40" s="101" t="str">
        <f>'Záv. zpráva kompletní CRP 2022'!A40</f>
        <v>Interní prezentace výstupů na poradách managementu jednotlivých VVŠ</v>
      </c>
      <c r="B40" s="31"/>
      <c r="C40" s="32"/>
      <c r="D40" s="31" t="s">
        <v>154</v>
      </c>
      <c r="E40" s="31"/>
      <c r="F40" s="32"/>
    </row>
    <row r="41" spans="1:10" ht="35.1" customHeight="1" x14ac:dyDescent="0.25">
      <c r="A41" s="101" t="str">
        <f>'Záv. zpráva kompletní CRP 2022'!A41</f>
        <v>Dostupné on‐line prezentace výstupů projektu</v>
      </c>
      <c r="B41" s="31"/>
      <c r="C41" s="32"/>
      <c r="D41" s="102" t="s">
        <v>155</v>
      </c>
      <c r="E41" s="102"/>
      <c r="F41" s="103"/>
    </row>
    <row r="42" spans="1:10" ht="28.5" customHeight="1" x14ac:dyDescent="0.25">
      <c r="A42" s="101" t="str">
        <f>'Záv. zpráva kompletní CRP 2022'!A48</f>
        <v>Uskutečněná komunikace přes další relevantní platformy</v>
      </c>
      <c r="B42" s="31"/>
      <c r="C42" s="32"/>
      <c r="D42" s="102" t="s">
        <v>156</v>
      </c>
      <c r="E42" s="102"/>
      <c r="F42" s="103"/>
    </row>
    <row r="43" spans="1:10" ht="39" customHeight="1" x14ac:dyDescent="0.25">
      <c r="A43" s="101" t="str">
        <f>'Záv. zpráva kompletní CRP 2022'!A49</f>
        <v>Kontrolní schůzky pro monitoring a řízení postupu</v>
      </c>
      <c r="B43" s="31"/>
      <c r="C43" s="32"/>
      <c r="D43" s="106" t="s">
        <v>157</v>
      </c>
      <c r="E43" s="102"/>
      <c r="F43" s="103"/>
    </row>
    <row r="44" spans="1:10" ht="42.95" customHeight="1" x14ac:dyDescent="0.25">
      <c r="A44" s="101" t="str">
        <f>'Záv. zpráva kompletní CRP 2022'!A50</f>
        <v>Vytvoření funkčního sdíleného úložiště s výstupy projektu přístupné všem zúčastněným VVŠ</v>
      </c>
      <c r="B44" s="31"/>
      <c r="C44" s="32"/>
      <c r="D44" s="31" t="str">
        <f>'Záv. zpráva kompletní CRP 2022'!D50</f>
        <v>Výstup byl splněn v plném rozsahu prostřednictvím funkční skupiny "CRP 2022 - University leaders in SDG" v MS Teams</v>
      </c>
      <c r="E44" s="31"/>
      <c r="F44" s="32"/>
    </row>
    <row r="45" spans="1:10" x14ac:dyDescent="0.25">
      <c r="A45" s="34"/>
      <c r="B45" s="35"/>
      <c r="C45" s="35"/>
      <c r="D45" s="35"/>
      <c r="E45" s="35"/>
      <c r="F45" s="36"/>
    </row>
    <row r="46" spans="1:10" ht="33.75" customHeight="1" x14ac:dyDescent="0.25">
      <c r="A46" s="5" t="s">
        <v>82</v>
      </c>
      <c r="B46" s="70" t="s">
        <v>83</v>
      </c>
      <c r="C46" s="71"/>
      <c r="D46" s="71"/>
      <c r="E46" s="71"/>
      <c r="F46" s="72"/>
    </row>
    <row r="47" spans="1:10" ht="45" customHeight="1" x14ac:dyDescent="0.25">
      <c r="A47" s="5" t="s">
        <v>84</v>
      </c>
      <c r="B47" s="70" t="s">
        <v>85</v>
      </c>
      <c r="C47" s="72"/>
      <c r="D47" s="70" t="s">
        <v>86</v>
      </c>
      <c r="E47" s="71"/>
      <c r="F47" s="72"/>
      <c r="J47" s="8"/>
    </row>
    <row r="48" spans="1:10" ht="72.95" customHeight="1" x14ac:dyDescent="0.25">
      <c r="A48" s="9" t="s">
        <v>87</v>
      </c>
      <c r="B48" s="58" t="s">
        <v>166</v>
      </c>
      <c r="C48" s="60"/>
      <c r="D48" s="58" t="s">
        <v>167</v>
      </c>
      <c r="E48" s="59"/>
      <c r="F48" s="60"/>
    </row>
    <row r="49" spans="1:6" ht="70.5" customHeight="1" x14ac:dyDescent="0.25">
      <c r="A49" s="9" t="s">
        <v>90</v>
      </c>
      <c r="B49" s="58" t="s">
        <v>168</v>
      </c>
      <c r="C49" s="60"/>
      <c r="D49" s="58" t="s">
        <v>169</v>
      </c>
      <c r="E49" s="59"/>
      <c r="F49" s="60"/>
    </row>
    <row r="50" spans="1:6" ht="49.5" customHeight="1" x14ac:dyDescent="0.25">
      <c r="A50" s="9" t="s">
        <v>129</v>
      </c>
      <c r="B50" s="58" t="s">
        <v>170</v>
      </c>
      <c r="C50" s="60"/>
      <c r="D50" s="58" t="s">
        <v>171</v>
      </c>
      <c r="E50" s="59"/>
      <c r="F50" s="60"/>
    </row>
    <row r="51" spans="1:6" x14ac:dyDescent="0.25">
      <c r="A51" s="34"/>
      <c r="B51" s="35"/>
      <c r="C51" s="35"/>
      <c r="D51" s="35"/>
      <c r="E51" s="35"/>
      <c r="F51" s="36"/>
    </row>
    <row r="52" spans="1:6" ht="46.5" customHeight="1" x14ac:dyDescent="0.25">
      <c r="A52" s="5" t="s">
        <v>93</v>
      </c>
      <c r="B52" s="70" t="s">
        <v>94</v>
      </c>
      <c r="C52" s="71"/>
      <c r="D52" s="71"/>
      <c r="E52" s="71"/>
      <c r="F52" s="72"/>
    </row>
    <row r="53" spans="1:6" ht="33.75" customHeight="1" x14ac:dyDescent="0.25">
      <c r="A53" s="2"/>
      <c r="B53" s="9" t="s">
        <v>95</v>
      </c>
      <c r="C53" s="70" t="s">
        <v>96</v>
      </c>
      <c r="D53" s="72"/>
      <c r="E53" s="70" t="s">
        <v>97</v>
      </c>
      <c r="F53" s="72"/>
    </row>
    <row r="54" spans="1:6" ht="54.95" customHeight="1" x14ac:dyDescent="0.25">
      <c r="A54" s="4" t="str">
        <f>'Záv. zpráva kompletní CRP 2022'!A59</f>
        <v xml:space="preserve"> Engagement for sustainability (UNILEAD II)</v>
      </c>
      <c r="B54" s="27">
        <f>'Záv. zpráva kompletní CRP 2022'!B59</f>
        <v>2023</v>
      </c>
      <c r="C54" s="58">
        <f>'Záv. zpráva kompletní CRP 2022'!C59</f>
        <v>0</v>
      </c>
      <c r="D54" s="60"/>
      <c r="E54" s="58" t="str">
        <f>'Záv. zpráva kompletní CRP 2022'!E59</f>
        <v>Byl připraven a podán ke schválení navazující projekt s navrhovanou celkovou alokací ve výši 14 244 tis. Kč</v>
      </c>
      <c r="F54" s="60"/>
    </row>
    <row r="55" spans="1:6" x14ac:dyDescent="0.25">
      <c r="A55" s="34"/>
      <c r="B55" s="35"/>
      <c r="C55" s="35"/>
      <c r="D55" s="35"/>
      <c r="E55" s="35"/>
      <c r="F55" s="36"/>
    </row>
    <row r="56" spans="1:6" ht="15" customHeight="1" x14ac:dyDescent="0.25">
      <c r="A56" s="79" t="s">
        <v>100</v>
      </c>
      <c r="B56" s="80"/>
      <c r="C56" s="80"/>
      <c r="D56" s="80"/>
      <c r="E56" s="80"/>
      <c r="F56" s="81"/>
    </row>
    <row r="57" spans="1:6" ht="38.25" x14ac:dyDescent="0.25">
      <c r="A57" s="3"/>
      <c r="B57" s="3"/>
      <c r="C57" s="9" t="s">
        <v>101</v>
      </c>
      <c r="D57" s="9" t="s">
        <v>102</v>
      </c>
      <c r="E57" s="17" t="s">
        <v>103</v>
      </c>
      <c r="F57" s="15" t="s">
        <v>104</v>
      </c>
    </row>
    <row r="58" spans="1:6" ht="31.5" x14ac:dyDescent="0.25">
      <c r="A58" s="12" t="s">
        <v>87</v>
      </c>
      <c r="B58" s="6" t="s">
        <v>105</v>
      </c>
      <c r="C58" s="14">
        <f>SUM(C59:C61)</f>
        <v>0</v>
      </c>
      <c r="D58" s="14">
        <f>SUM(D59:D61)</f>
        <v>0</v>
      </c>
      <c r="E58" s="14">
        <f>D58-C58</f>
        <v>0</v>
      </c>
      <c r="F58" s="18">
        <f>E58/C$74</f>
        <v>0</v>
      </c>
    </row>
    <row r="59" spans="1:6" ht="25.5" x14ac:dyDescent="0.25">
      <c r="A59" s="10" t="s">
        <v>106</v>
      </c>
      <c r="B59" s="4" t="s">
        <v>107</v>
      </c>
      <c r="C59" s="13">
        <v>0</v>
      </c>
      <c r="D59" s="13">
        <v>0</v>
      </c>
      <c r="E59" s="14">
        <f t="shared" ref="E59:E61" si="0">D59-C59</f>
        <v>0</v>
      </c>
      <c r="F59" s="18">
        <f>E59/C$74</f>
        <v>0</v>
      </c>
    </row>
    <row r="60" spans="1:6" ht="25.5" x14ac:dyDescent="0.25">
      <c r="A60" s="10" t="s">
        <v>108</v>
      </c>
      <c r="B60" s="4" t="s">
        <v>109</v>
      </c>
      <c r="C60" s="13">
        <v>0</v>
      </c>
      <c r="D60" s="13">
        <v>0</v>
      </c>
      <c r="E60" s="14">
        <f t="shared" si="0"/>
        <v>0</v>
      </c>
      <c r="F60" s="18">
        <f>E60/C$74</f>
        <v>0</v>
      </c>
    </row>
    <row r="61" spans="1:6" x14ac:dyDescent="0.25">
      <c r="A61" s="10" t="s">
        <v>110</v>
      </c>
      <c r="B61" s="4" t="s">
        <v>111</v>
      </c>
      <c r="C61" s="13">
        <v>0</v>
      </c>
      <c r="D61" s="13">
        <v>0</v>
      </c>
      <c r="E61" s="14">
        <f t="shared" si="0"/>
        <v>0</v>
      </c>
      <c r="F61" s="18">
        <f>E61/C$74</f>
        <v>0</v>
      </c>
    </row>
    <row r="62" spans="1:6" x14ac:dyDescent="0.25">
      <c r="A62" s="34"/>
      <c r="B62" s="35"/>
      <c r="C62" s="35"/>
      <c r="D62" s="35"/>
      <c r="E62" s="35"/>
      <c r="F62" s="36"/>
    </row>
    <row r="63" spans="1:6" ht="31.5" x14ac:dyDescent="0.25">
      <c r="A63" s="12" t="s">
        <v>90</v>
      </c>
      <c r="B63" s="6" t="s">
        <v>112</v>
      </c>
      <c r="C63" s="14">
        <f>SUM(C65:C72)</f>
        <v>420</v>
      </c>
      <c r="D63" s="14">
        <f>SUM(D65:D72)</f>
        <v>412</v>
      </c>
      <c r="E63" s="14">
        <f>D63-C63</f>
        <v>-8</v>
      </c>
      <c r="F63" s="18">
        <f>E63/C$74</f>
        <v>-1.9047619047619049E-2</v>
      </c>
    </row>
    <row r="64" spans="1:6" ht="15.75" x14ac:dyDescent="0.25">
      <c r="A64" s="11"/>
      <c r="B64" s="19" t="s">
        <v>113</v>
      </c>
      <c r="C64" s="20"/>
      <c r="D64" s="20"/>
      <c r="E64" s="20"/>
      <c r="F64" s="21"/>
    </row>
    <row r="65" spans="1:6" x14ac:dyDescent="0.25">
      <c r="A65" s="10" t="s">
        <v>114</v>
      </c>
      <c r="B65" s="4" t="s">
        <v>115</v>
      </c>
      <c r="C65" s="13">
        <v>285</v>
      </c>
      <c r="D65" s="22">
        <v>279</v>
      </c>
      <c r="E65" s="14">
        <f>SUM(D65-C65)</f>
        <v>-6</v>
      </c>
      <c r="F65" s="18">
        <f>E65/C$74</f>
        <v>-1.4285714285714285E-2</v>
      </c>
    </row>
    <row r="66" spans="1:6" ht="102" x14ac:dyDescent="0.25">
      <c r="A66" s="10" t="s">
        <v>116</v>
      </c>
      <c r="B66" s="4" t="s">
        <v>158</v>
      </c>
      <c r="C66" s="13">
        <v>0</v>
      </c>
      <c r="D66" s="22">
        <v>7</v>
      </c>
      <c r="E66" s="14">
        <f t="shared" ref="E66:E67" si="1">SUM(D66-C66)</f>
        <v>7</v>
      </c>
      <c r="F66" s="18">
        <f>E66/C$74</f>
        <v>1.6666666666666666E-2</v>
      </c>
    </row>
    <row r="67" spans="1:6" ht="63.75" x14ac:dyDescent="0.25">
      <c r="A67" s="10" t="s">
        <v>118</v>
      </c>
      <c r="B67" s="4" t="s">
        <v>119</v>
      </c>
      <c r="C67" s="13">
        <v>95</v>
      </c>
      <c r="D67" s="22">
        <v>89</v>
      </c>
      <c r="E67" s="14">
        <f t="shared" si="1"/>
        <v>-6</v>
      </c>
      <c r="F67" s="18">
        <f>E67/C$74</f>
        <v>-1.4285714285714285E-2</v>
      </c>
    </row>
    <row r="68" spans="1:6" ht="15.75" x14ac:dyDescent="0.25">
      <c r="A68" s="2"/>
      <c r="B68" s="19" t="s">
        <v>120</v>
      </c>
      <c r="C68" s="20"/>
      <c r="D68" s="20"/>
      <c r="E68" s="20"/>
      <c r="F68" s="21"/>
    </row>
    <row r="69" spans="1:6" ht="25.5" x14ac:dyDescent="0.25">
      <c r="A69" s="10" t="s">
        <v>121</v>
      </c>
      <c r="B69" s="4" t="s">
        <v>122</v>
      </c>
      <c r="C69" s="13">
        <v>5</v>
      </c>
      <c r="D69" s="22">
        <v>0</v>
      </c>
      <c r="E69" s="14">
        <f>SUM(D69-C69)</f>
        <v>-5</v>
      </c>
      <c r="F69" s="18">
        <f>E69/C$74</f>
        <v>-1.1904761904761904E-2</v>
      </c>
    </row>
    <row r="70" spans="1:6" x14ac:dyDescent="0.25">
      <c r="A70" s="10" t="s">
        <v>123</v>
      </c>
      <c r="B70" s="4" t="s">
        <v>124</v>
      </c>
      <c r="C70" s="13">
        <v>25</v>
      </c>
      <c r="D70" s="22">
        <v>34</v>
      </c>
      <c r="E70" s="14">
        <f t="shared" ref="E70:E72" si="2">SUM(D70-C70)</f>
        <v>9</v>
      </c>
      <c r="F70" s="18">
        <f>E70/C$74</f>
        <v>2.1428571428571429E-2</v>
      </c>
    </row>
    <row r="71" spans="1:6" x14ac:dyDescent="0.25">
      <c r="A71" s="10" t="s">
        <v>125</v>
      </c>
      <c r="B71" s="4" t="s">
        <v>126</v>
      </c>
      <c r="C71" s="13">
        <v>10</v>
      </c>
      <c r="D71" s="22">
        <v>3</v>
      </c>
      <c r="E71" s="14">
        <f t="shared" si="2"/>
        <v>-7</v>
      </c>
      <c r="F71" s="18">
        <f>E71/C$74</f>
        <v>-1.6666666666666666E-2</v>
      </c>
    </row>
    <row r="72" spans="1:6" x14ac:dyDescent="0.25">
      <c r="A72" s="10" t="s">
        <v>127</v>
      </c>
      <c r="B72" s="4" t="s">
        <v>128</v>
      </c>
      <c r="C72" s="13">
        <v>0</v>
      </c>
      <c r="D72" s="22">
        <v>0</v>
      </c>
      <c r="E72" s="14">
        <f t="shared" si="2"/>
        <v>0</v>
      </c>
      <c r="F72" s="18">
        <f>E72/C$74</f>
        <v>0</v>
      </c>
    </row>
    <row r="73" spans="1:6" x14ac:dyDescent="0.25">
      <c r="A73" s="34"/>
      <c r="B73" s="35"/>
      <c r="C73" s="35"/>
      <c r="D73" s="35"/>
      <c r="E73" s="35"/>
      <c r="F73" s="36"/>
    </row>
    <row r="74" spans="1:6" ht="31.5" x14ac:dyDescent="0.25">
      <c r="A74" s="12" t="s">
        <v>129</v>
      </c>
      <c r="B74" s="6" t="s">
        <v>130</v>
      </c>
      <c r="C74" s="13">
        <f>SUM(C63,C58)</f>
        <v>420</v>
      </c>
      <c r="D74" s="14">
        <f>SUM(D63,D58,)</f>
        <v>412</v>
      </c>
      <c r="E74" s="14">
        <f>D74-C74</f>
        <v>-8</v>
      </c>
      <c r="F74" s="18">
        <f>E74/C$74</f>
        <v>-1.9047619047619049E-2</v>
      </c>
    </row>
    <row r="75" spans="1:6" x14ac:dyDescent="0.25">
      <c r="A75" s="34"/>
      <c r="B75" s="35"/>
      <c r="C75" s="35"/>
      <c r="D75" s="35"/>
      <c r="E75" s="35"/>
      <c r="F75" s="36"/>
    </row>
    <row r="76" spans="1:6" ht="15" customHeight="1" x14ac:dyDescent="0.25">
      <c r="A76" s="79" t="s">
        <v>131</v>
      </c>
      <c r="B76" s="80"/>
      <c r="C76" s="80"/>
      <c r="D76" s="80"/>
      <c r="E76" s="80"/>
      <c r="F76" s="81"/>
    </row>
    <row r="77" spans="1:6" ht="25.5" x14ac:dyDescent="0.25">
      <c r="A77" s="9" t="s">
        <v>132</v>
      </c>
      <c r="B77" s="70" t="s">
        <v>133</v>
      </c>
      <c r="C77" s="71"/>
      <c r="D77" s="72"/>
      <c r="E77" s="70" t="s">
        <v>134</v>
      </c>
      <c r="F77" s="72"/>
    </row>
    <row r="78" spans="1:6" ht="69.95" customHeight="1" x14ac:dyDescent="0.25">
      <c r="A78" s="11" t="s">
        <v>114</v>
      </c>
      <c r="B78" s="107" t="str">
        <f>'Záv. zpráva kompletní CRP 2022'!B83</f>
        <v>Mzdy (včetně pohyblivých složek) - odměny za aktivní účast na jednáních, odměny za práci na přípravě podkladových materiálů a materiálů pro sdílení dobré
praxe, práce na technické a organizační stránce projektu, odměny za práci související s realizací projektu, vyhodnocení podkladů a souvisejících dokumentů</v>
      </c>
      <c r="C78" s="31"/>
      <c r="D78" s="32"/>
      <c r="E78" s="58">
        <v>279</v>
      </c>
      <c r="F78" s="60"/>
    </row>
    <row r="79" spans="1:6" ht="92.1" customHeight="1" x14ac:dyDescent="0.25">
      <c r="A79" s="11" t="s">
        <v>116</v>
      </c>
      <c r="B79" s="107" t="str">
        <f>'Záv. zpráva kompletní CRP 2022'!B84</f>
        <v>Ostatní osobní náklady (odměny z dohod o pracovní činnosti, dohod o
provedení práce aj.) – odměny dle dohod o pracích konaných mimo pracovní
poměr na základě spolupráce při předávání know‐how, tvorbě pokladových
materiálů pro workshopy a školení, odborná stanoviska, zpracování dílčích
analýz a materiálů pro sdílení dobré praxe, ad.</v>
      </c>
      <c r="C79" s="31"/>
      <c r="D79" s="32"/>
      <c r="E79" s="58">
        <v>7</v>
      </c>
      <c r="F79" s="60"/>
    </row>
    <row r="80" spans="1:6" ht="48" customHeight="1" x14ac:dyDescent="0.25">
      <c r="A80" s="11" t="s">
        <v>118</v>
      </c>
      <c r="B80" s="107" t="str">
        <f>'Záv. zpráva kompletní CRP 2022'!B85</f>
        <v>Zákonné odvody z osobních nákladů, vč. sociálního fondu související s
položkami 2.1 a 2.2</v>
      </c>
      <c r="C80" s="31"/>
      <c r="D80" s="32"/>
      <c r="E80" s="58">
        <v>89</v>
      </c>
      <c r="F80" s="60"/>
    </row>
    <row r="81" spans="1:6" ht="81.599999999999994" customHeight="1" x14ac:dyDescent="0.25">
      <c r="A81" s="11" t="s">
        <v>123</v>
      </c>
      <c r="B81" s="107" t="str">
        <f>'Záv. zpráva kompletní CRP 2022'!B87</f>
        <v xml:space="preserve">Služby související s organizačním a obsahovým zajištěním interních školení,
workshopů, konference a dalších odborných jednání plánovaných v rámci
realizace projektu (např. poplatky a pronájem prostor a technického
zabezpečení, IT služby, občerstvení), náklady na poradenství a konzultace
externích odborníků, služby související s prezentací výstupů projektu </v>
      </c>
      <c r="C81" s="31"/>
      <c r="D81" s="32"/>
      <c r="E81" s="58">
        <v>34</v>
      </c>
      <c r="F81" s="60"/>
    </row>
    <row r="82" spans="1:6" ht="41.1" customHeight="1" x14ac:dyDescent="0.25">
      <c r="A82" s="11" t="s">
        <v>125</v>
      </c>
      <c r="B82" s="107" t="str">
        <f>'Záv. zpráva kompletní CRP 2022'!B88</f>
        <v>Cestovní náhrady (cestovné, stravné) na služební cesty související s účastí na
workshopech a společných odborných jednáních</v>
      </c>
      <c r="C82" s="31"/>
      <c r="D82" s="32"/>
      <c r="E82" s="58">
        <v>3</v>
      </c>
      <c r="F82" s="60"/>
    </row>
    <row r="83" spans="1:6" x14ac:dyDescent="0.25">
      <c r="A83" s="16"/>
      <c r="B83" s="16"/>
      <c r="C83" s="16"/>
      <c r="D83" s="16"/>
      <c r="E83" s="16"/>
      <c r="F83" s="16"/>
    </row>
    <row r="84" spans="1:6" x14ac:dyDescent="0.25">
      <c r="A84" s="69" t="s">
        <v>142</v>
      </c>
      <c r="B84" s="69"/>
      <c r="C84" s="69"/>
      <c r="D84" s="69"/>
      <c r="E84" s="69"/>
      <c r="F84" s="69"/>
    </row>
    <row r="85" spans="1:6" x14ac:dyDescent="0.25">
      <c r="A85" s="69" t="s">
        <v>143</v>
      </c>
      <c r="B85" s="69"/>
      <c r="C85" s="69"/>
      <c r="D85" s="69"/>
      <c r="E85" s="69"/>
      <c r="F85" s="69"/>
    </row>
  </sheetData>
  <mergeCells count="106">
    <mergeCell ref="A84:F84"/>
    <mergeCell ref="A85:F85"/>
    <mergeCell ref="B81:D81"/>
    <mergeCell ref="E81:F81"/>
    <mergeCell ref="B82:D82"/>
    <mergeCell ref="E82:F82"/>
    <mergeCell ref="B78:D78"/>
    <mergeCell ref="E78:F78"/>
    <mergeCell ref="B79:D79"/>
    <mergeCell ref="E79:F79"/>
    <mergeCell ref="B80:D80"/>
    <mergeCell ref="E80:F80"/>
    <mergeCell ref="A62:F62"/>
    <mergeCell ref="A73:F73"/>
    <mergeCell ref="A75:F75"/>
    <mergeCell ref="A76:F76"/>
    <mergeCell ref="B77:D77"/>
    <mergeCell ref="E77:F77"/>
    <mergeCell ref="C53:D53"/>
    <mergeCell ref="E53:F53"/>
    <mergeCell ref="C54:D54"/>
    <mergeCell ref="E54:F54"/>
    <mergeCell ref="A55:F55"/>
    <mergeCell ref="A56:F56"/>
    <mergeCell ref="B49:C49"/>
    <mergeCell ref="D49:F49"/>
    <mergeCell ref="B50:C50"/>
    <mergeCell ref="D50:F50"/>
    <mergeCell ref="A51:F51"/>
    <mergeCell ref="B52:F52"/>
    <mergeCell ref="B47:C47"/>
    <mergeCell ref="D47:F47"/>
    <mergeCell ref="B48:C48"/>
    <mergeCell ref="D48:F48"/>
    <mergeCell ref="A43:C43"/>
    <mergeCell ref="D43:F43"/>
    <mergeCell ref="A44:C44"/>
    <mergeCell ref="D44:F44"/>
    <mergeCell ref="A45:F45"/>
    <mergeCell ref="B46:F46"/>
    <mergeCell ref="A40:C40"/>
    <mergeCell ref="D40:F40"/>
    <mergeCell ref="A41:C41"/>
    <mergeCell ref="D41:F41"/>
    <mergeCell ref="A42:C42"/>
    <mergeCell ref="D42:F42"/>
    <mergeCell ref="A37:C37"/>
    <mergeCell ref="D37:F37"/>
    <mergeCell ref="A38:C38"/>
    <mergeCell ref="D38:F38"/>
    <mergeCell ref="A39:C39"/>
    <mergeCell ref="D39:F39"/>
    <mergeCell ref="A34:C34"/>
    <mergeCell ref="D34:F34"/>
    <mergeCell ref="A35:C35"/>
    <mergeCell ref="D35:F35"/>
    <mergeCell ref="A36:C36"/>
    <mergeCell ref="D36:F36"/>
    <mergeCell ref="A31:C31"/>
    <mergeCell ref="D31:F31"/>
    <mergeCell ref="A32:C32"/>
    <mergeCell ref="D32:F32"/>
    <mergeCell ref="A33:C33"/>
    <mergeCell ref="D33:F33"/>
    <mergeCell ref="A28:C28"/>
    <mergeCell ref="D28:F28"/>
    <mergeCell ref="A29:C29"/>
    <mergeCell ref="D29:F29"/>
    <mergeCell ref="A30:C30"/>
    <mergeCell ref="D30:F30"/>
    <mergeCell ref="A24:C24"/>
    <mergeCell ref="D24:F24"/>
    <mergeCell ref="A25:F25"/>
    <mergeCell ref="B26:F26"/>
    <mergeCell ref="A27:C27"/>
    <mergeCell ref="D27:F27"/>
    <mergeCell ref="B19:C19"/>
    <mergeCell ref="D19:F19"/>
    <mergeCell ref="B20:C20"/>
    <mergeCell ref="D20:F20"/>
    <mergeCell ref="A21:F21"/>
    <mergeCell ref="A22:F22"/>
    <mergeCell ref="B16:C16"/>
    <mergeCell ref="D16:F16"/>
    <mergeCell ref="A13:F13"/>
    <mergeCell ref="A14:F14"/>
    <mergeCell ref="B15:C15"/>
    <mergeCell ref="D15:F15"/>
    <mergeCell ref="B18:F18"/>
    <mergeCell ref="B17:F17"/>
    <mergeCell ref="B23:F23"/>
    <mergeCell ref="C12:D12"/>
    <mergeCell ref="E12:F12"/>
    <mergeCell ref="B9:C9"/>
    <mergeCell ref="D9:F9"/>
    <mergeCell ref="C10:D10"/>
    <mergeCell ref="E10:F10"/>
    <mergeCell ref="C11:D11"/>
    <mergeCell ref="E11:F11"/>
    <mergeCell ref="B1:F1"/>
    <mergeCell ref="A2:F2"/>
    <mergeCell ref="A3:F3"/>
    <mergeCell ref="B4:F4"/>
    <mergeCell ref="B5:F5"/>
    <mergeCell ref="A6:A8"/>
    <mergeCell ref="B6:F8"/>
  </mergeCells>
  <phoneticPr fontId="11" type="noConversion"/>
  <hyperlinks>
    <hyperlink ref="B20" r:id="rId1" xr:uid="{893DF4D0-253F-47CF-9A7D-3C85FE06F4D0}"/>
    <hyperlink ref="D20" r:id="rId2" xr:uid="{0F15A811-675A-43D3-B02F-096C2102F06D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55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5b56be8-86e9-45a4-b70d-fc8001bf2e2d">
      <Terms xmlns="http://schemas.microsoft.com/office/infopath/2007/PartnerControls"/>
    </lcf76f155ced4ddcb4097134ff3c332f>
    <TaxCatchAll xmlns="81ab77f1-002f-44f0-ba21-f9be7e132ac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4499212D051AB44AB9B2990F2480F7F" ma:contentTypeVersion="16" ma:contentTypeDescription="Vytvoří nový dokument" ma:contentTypeScope="" ma:versionID="06c2140816ba1048a795f7137694ae10">
  <xsd:schema xmlns:xsd="http://www.w3.org/2001/XMLSchema" xmlns:xs="http://www.w3.org/2001/XMLSchema" xmlns:p="http://schemas.microsoft.com/office/2006/metadata/properties" xmlns:ns2="15b56be8-86e9-45a4-b70d-fc8001bf2e2d" xmlns:ns3="81ab77f1-002f-44f0-ba21-f9be7e132acc" targetNamespace="http://schemas.microsoft.com/office/2006/metadata/properties" ma:root="true" ma:fieldsID="264bc345c155fc490524550aa22eb95f" ns2:_="" ns3:_="">
    <xsd:import namespace="15b56be8-86e9-45a4-b70d-fc8001bf2e2d"/>
    <xsd:import namespace="81ab77f1-002f-44f0-ba21-f9be7e132a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56be8-86e9-45a4-b70d-fc8001bf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ab77f1-002f-44f0-ba21-f9be7e132ac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77fe112e-b27f-4b01-a214-05e94feb8bff}" ma:internalName="TaxCatchAll" ma:showField="CatchAllData" ma:web="81ab77f1-002f-44f0-ba21-f9be7e132a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  <ds:schemaRef ds:uri="15b56be8-86e9-45a4-b70d-fc8001bf2e2d"/>
    <ds:schemaRef ds:uri="81ab77f1-002f-44f0-ba21-f9be7e132acc"/>
  </ds:schemaRefs>
</ds:datastoreItem>
</file>

<file path=customXml/itemProps2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12D5E6-F0E2-4A3E-85F7-09A187D322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b56be8-86e9-45a4-b70d-fc8001bf2e2d"/>
    <ds:schemaRef ds:uri="81ab77f1-002f-44f0-ba21-f9be7e132a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Záv. zpráva kompletní CRP 2022</vt:lpstr>
      <vt:lpstr>Záv. zpráva dílčí CRP 2022_JU</vt:lpstr>
      <vt:lpstr>'Záv. zpráva dílčí CRP 2022_JU'!Oblast_tisku</vt:lpstr>
      <vt:lpstr>'Záv. zpráva kompletní CRP 2022'!Oblast_tisku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dcterms:created xsi:type="dcterms:W3CDTF">2019-03-22T14:48:01Z</dcterms:created>
  <dcterms:modified xsi:type="dcterms:W3CDTF">2023-02-22T11:41:51Z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0x01010064499212D051AB44AB9B2990F2480F7F</vt:lpwstr>
  </property>
  <property fmtid="{D5CDD505-2E9C-101B-9397-08002B2CF9AE}" pid="3" name="MediaServiceImageTags">
    <vt:lpwstr/>
  </property>
</Properties>
</file>