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01_práce\02_JU\marketing\noc vědců\2022 - všemi smysly\"/>
    </mc:Choice>
  </mc:AlternateContent>
  <xr:revisionPtr revIDLastSave="0" documentId="8_{ED179B47-D8EE-4103-B049-C6283227C1FE}" xr6:coauthVersionLast="47" xr6:coauthVersionMax="47" xr10:uidLastSave="{00000000-0000-0000-0000-000000000000}"/>
  <bookViews>
    <workbookView xWindow="19500" yWindow="45" windowWidth="18885" windowHeight="15585" xr2:uid="{6BD6021E-7F44-43CF-9AE1-73D774F872FA}"/>
  </bookViews>
  <sheets>
    <sheet name="Záv. zpráva dílčí CRP 2022" sheetId="1" r:id="rId1"/>
  </sheets>
  <definedNames>
    <definedName name="_xlnm.Print_Area" localSheetId="0">'Záv. zpráva dílčí CRP 2022'!$A$1:$F$121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4" i="1" l="1"/>
  <c r="E103" i="1"/>
  <c r="E102" i="1"/>
  <c r="E101" i="1"/>
  <c r="E99" i="1"/>
  <c r="E98" i="1"/>
  <c r="E97" i="1"/>
  <c r="D106" i="1"/>
  <c r="E95" i="1"/>
  <c r="E93" i="1"/>
  <c r="E92" i="1"/>
  <c r="E91" i="1"/>
  <c r="D90" i="1"/>
  <c r="C90" i="1"/>
  <c r="E90" i="1" l="1"/>
  <c r="C106" i="1"/>
  <c r="E106" i="1" s="1"/>
  <c r="F106" i="1" s="1"/>
  <c r="F99" i="1" l="1"/>
  <c r="F95" i="1"/>
  <c r="F102" i="1"/>
  <c r="F103" i="1"/>
  <c r="F101" i="1"/>
  <c r="F104" i="1"/>
  <c r="F98" i="1"/>
  <c r="F97" i="1"/>
</calcChain>
</file>

<file path=xl/sharedStrings.xml><?xml version="1.0" encoding="utf-8"?>
<sst xmlns="http://schemas.openxmlformats.org/spreadsheetml/2006/main" count="160" uniqueCount="144">
  <si>
    <t>VŠ:</t>
  </si>
  <si>
    <t>Rozvojový projekt na rok 2022</t>
  </si>
  <si>
    <t>Formulář pro závěrečnou zprávu - dílčí část projektu</t>
  </si>
  <si>
    <t>Program:</t>
  </si>
  <si>
    <t>Tematické zaměření:</t>
  </si>
  <si>
    <t>j) pořádání festivalů, přehlídek, výstav a dalších obdobných akcí mající mimořádný charakter</t>
  </si>
  <si>
    <t>Název projektu:</t>
  </si>
  <si>
    <t>Rozvoj a posílení pozice NOCI VĚDCŮ jako platformy pro systematickou celoroční prezentaci a popularizaci vědy, výzkumu a tvůrčí činnosti vysokých škol v ČR.</t>
  </si>
  <si>
    <t>Období řešení projektu:</t>
  </si>
  <si>
    <t>Dotace v tis. Kč:</t>
  </si>
  <si>
    <t>Celkem:</t>
  </si>
  <si>
    <t>V tom běžné finanční prostředky:</t>
  </si>
  <si>
    <t>V tom kapitálové finanční prostředky:</t>
  </si>
  <si>
    <t>Požadavek</t>
  </si>
  <si>
    <t>Čerpáno</t>
  </si>
  <si>
    <t>Základní informace</t>
  </si>
  <si>
    <t xml:space="preserve">Hlavní řešitel </t>
  </si>
  <si>
    <t>Kontaktní osoba</t>
  </si>
  <si>
    <t>Jméno:</t>
  </si>
  <si>
    <t>Adresa/Web:</t>
  </si>
  <si>
    <t>Telefon:</t>
  </si>
  <si>
    <t>E-mail:</t>
  </si>
  <si>
    <t>ZPRÁVA O PRŮBĚHU ŘEŠENÍ PROJEKTU</t>
  </si>
  <si>
    <t xml:space="preserve"> Cíl projektu</t>
  </si>
  <si>
    <t>Systematická koordinovaná celoroční prezentace a popularizace vědy, výzkumu a tvůrčí činnosti VŠ v ČR.</t>
  </si>
  <si>
    <t>Zvýšení přehledu o popularizačních akcích v průběhu celého roku.</t>
  </si>
  <si>
    <r>
      <rPr>
        <b/>
        <sz val="10"/>
        <rFont val="Calibri"/>
        <family val="2"/>
        <charset val="238"/>
        <scheme val="minor"/>
      </rPr>
      <t>SPLNĚNO</t>
    </r>
    <r>
      <rPr>
        <sz val="10"/>
        <rFont val="Calibri"/>
        <family val="2"/>
        <charset val="238"/>
        <scheme val="minor"/>
      </rPr>
      <t xml:space="preserve"> – Pro zvýšení přehledu o popularizačních akcích byla vytvořena a pravidelně doplňována rozšířená databáze popularizačních akcí, nyní nově přístupná na webových stránkách. Na web byla přidána také sekce archivu událostí a příspěvků. Rovněž byla vytvořena interní celorepubliková databáze vědců/popularizátorů.  Zapojené univerzity byly národním koordinátorem systematicky vedeny k tomu, aby do těchto databází průběžně přispívaly.
Databáze popularizačních aktivit obsahuje celkem více než 200 eventů po celé ČR s celkovou kapacitou přes 300.000 potenciálních zájemců. Realizovaných popularizačních akcí se v průběhu roku zúčastnilo prezenčně více než 250.000 zájemců o vědu. Online akce shlédlo více než 36.000 osob.</t>
    </r>
    <r>
      <rPr>
        <sz val="10"/>
        <color rgb="FFFF0000"/>
        <rFont val="Calibri"/>
        <family val="2"/>
        <charset val="238"/>
        <scheme val="minor"/>
      </rPr>
      <t xml:space="preserve">
</t>
    </r>
    <r>
      <rPr>
        <sz val="10"/>
        <rFont val="Calibri"/>
        <family val="2"/>
        <charset val="238"/>
        <scheme val="minor"/>
      </rPr>
      <t xml:space="preserve">
</t>
    </r>
    <r>
      <rPr>
        <sz val="10"/>
        <color rgb="FFFF0000"/>
        <rFont val="Calibri"/>
        <family val="2"/>
        <charset val="238"/>
        <scheme val="minor"/>
      </rPr>
      <t xml:space="preserve">
</t>
    </r>
  </si>
  <si>
    <t>Jednotná celorepubliková propagační kampaň Noci vědců</t>
  </si>
  <si>
    <t>Potvrzení Noci vědců v pozici nejvýznamnější a nejrozsáhlejší vědecko-popularizační akce v ČR.</t>
  </si>
  <si>
    <t>Udržení a posílení pozice ČR na mapě evropských organizátorů Noci vědců.</t>
  </si>
  <si>
    <r>
      <rPr>
        <b/>
        <sz val="10"/>
        <color theme="1"/>
        <rFont val="Calibri"/>
        <family val="2"/>
        <charset val="238"/>
        <scheme val="minor"/>
      </rPr>
      <t>SPLNĚNO</t>
    </r>
    <r>
      <rPr>
        <sz val="10"/>
        <color theme="1"/>
        <rFont val="Calibri"/>
        <family val="2"/>
        <charset val="238"/>
        <scheme val="minor"/>
      </rPr>
      <t xml:space="preserve"> – Noc vědců v ČR si díky společnému úsilí zapojených univerzit (v EU nebývalému), vysokou návštěvností, nárůstem počtu zapojených měst a subjektů i množstvím programových položek stále drží získanou pozici na mapě evropských organizátorů Noci vědců spadající pod Evropskou komisi, která projekt na evropské úrovni zaštiťuje. Noc vědců v ČR je tak významnou akcí nejen v národním, ale i v evropském měřítku a celkově je akce vnímána jako jednotná a cíleně koordinovaná. </t>
    </r>
  </si>
  <si>
    <t>Zpřístupnění Noci vědců znevýhodněným cílovým skupinám, zahraničním návštěvníkům a osobám se specifickými potřebami.</t>
  </si>
  <si>
    <t>Zvýšení zájmu o vědu, výzkum, tvůrčí činnost a vysokoškolské vzdělávání mezi nejširší veřejností, zejména pak u cílové skupiny potenciálních zájemců o studium VŠ.</t>
  </si>
  <si>
    <t>Plnění  výstupů projektu</t>
  </si>
  <si>
    <t>Uveďte výstupy projektu a do jaké míry byly splněny, případně důvod, proč splněny nebyly.</t>
  </si>
  <si>
    <t xml:space="preserve">Systematicky koordinovaná funkční komunikační platforma českých vysokých škol (a dalších subjektů) v oblasti popularizace vědy, výzkumu a tvůrčí činnosti. </t>
  </si>
  <si>
    <r>
      <t xml:space="preserve">Splněno </t>
    </r>
    <r>
      <rPr>
        <sz val="10"/>
        <color rgb="FF000000"/>
        <rFont val="Calibri"/>
        <family val="2"/>
        <charset val="238"/>
        <scheme val="minor"/>
      </rPr>
      <t xml:space="preserve">| V souladu se záměrem rozšíření sítě zapojených subjektů probíhalo intenzivní jednání ze strany národního koordinátora s dalšími potenciálními zájemci a podařilo se škálu zapojených subjektů (funkční komunikační platformu) rozšířit o dalších 13 organizátorů - vědeckých a vzdělávacích subjektů. 
Jednoznačně došlo k výraznému posílení platformy díky osvědčenému modelu "pracovních hnízd", která se vztahují k daným univerzitním městům nebo velkým vědeckým institucím, jejich počet byl letos rozšířen na celkem 14. Spolupráce v rámci těchto pracovních hnízd je intenzivnější, komunikace na národní úrovni je efektivnější. 
Pro podporu celoroční koordinované prezentace a popularizace vědy, výzkumu a tvůrčí činnosti VŠ byly vytvořeny 2 společné celorepublikové popularizační aktivity - Český vševěd a Hospodský kvíz.
Vzájemná spolupráce zapojených subjektů byla posílena také díky společným konferenčním setkáním (jedno se uskutečnilo v dubnu, druhé v prosinci) a několika on-line pracovním setkáním. </t>
    </r>
    <r>
      <rPr>
        <b/>
        <sz val="10"/>
        <color rgb="FF000000"/>
        <rFont val="Calibri"/>
        <family val="2"/>
        <charset val="238"/>
        <scheme val="minor"/>
      </rPr>
      <t xml:space="preserve">
</t>
    </r>
  </si>
  <si>
    <t>Rozšířená veřejná databáze (kalendář) popularizačních akcí národního i regionálního charakteru zapojených institucí.</t>
  </si>
  <si>
    <t>Realizace Noci vědců 2022 a dalších popularizačních akcí národního i regionálního charakteru.</t>
  </si>
  <si>
    <t>Uspořádání 2 národních konferencí pro systematickou spolupráci, efektivní komunikaci, sdílení zkušeností a koordinaci zapojených VŠ při přípravě Noci vědců a dalších popularizačních aktivit v ČR.</t>
  </si>
  <si>
    <t>Rozšíření možností a funkcionalit centrálního webového portálu Noci vědců ČR (nocvedcu.cz) včetně na něj napojené mobilní aplikace.</t>
  </si>
  <si>
    <t>Vytvoření archivu programu Noci vědců prostřednictvím webu a tím poukázat na nabídku popularizačních aktivit univerzity.</t>
  </si>
  <si>
    <r>
      <t>Splněno</t>
    </r>
    <r>
      <rPr>
        <sz val="10"/>
        <color theme="1"/>
        <rFont val="Calibri"/>
        <family val="2"/>
        <charset val="238"/>
        <scheme val="minor"/>
      </rPr>
      <t xml:space="preserve"> | Webové stránky byly z funkčního hlediska rozšířeny o sekci Archiv, díky které</t>
    </r>
    <r>
      <rPr>
        <sz val="10"/>
        <rFont val="Calibri"/>
        <family val="2"/>
        <charset val="238"/>
        <scheme val="minor"/>
      </rPr>
      <t xml:space="preserve"> mají návštěvníci webových stránek Noci vědců přístup k programovým položkám z předchozích ročníků. Veškeré položky je možné filtrovat podle místa, tématu, organizace a dalších charakteristik (např. bezbariérovost, apod.).
</t>
    </r>
    <r>
      <rPr>
        <b/>
        <sz val="10"/>
        <color theme="1"/>
        <rFont val="Calibri"/>
        <family val="2"/>
        <charset val="238"/>
        <scheme val="minor"/>
      </rPr>
      <t xml:space="preserve">
</t>
    </r>
  </si>
  <si>
    <t>Rozšířená anglická mutace programové nabídky webového portálu Noci vědců ČR (nocvedcu.cz) včetně na něj napojené mobilní aplikace.</t>
  </si>
  <si>
    <t xml:space="preserve">Rozšířená programová nabídka Noci vědců o nové on-line i off-line formáty prezentace vědy, výzkumu a tvůrčí činnosti.  </t>
  </si>
  <si>
    <t>Rozšířená nabídka pro znevýhodněné cílové skupiny a návštěvníky se specifickými potřebami.</t>
  </si>
  <si>
    <t>Propojená společná prezentace vědy a vzájemná podpora portálů nocvedcu.cz a universitas.cz.</t>
  </si>
  <si>
    <r>
      <t xml:space="preserve">SPLNĚNO </t>
    </r>
    <r>
      <rPr>
        <sz val="10"/>
        <rFont val="Calibri"/>
        <family val="2"/>
        <charset val="238"/>
        <scheme val="minor"/>
      </rPr>
      <t xml:space="preserve">| V rámci spolupráce s magazínem Universitas, jakožto jedním z hlavních mediálních partnerů, využívaly zapojené univerzity samostatnou rubriku věnovanou speciálně Noci vědců. Kromě pozvánek vznikaly v rámci rubriky také rozhovory s vědci, články k celonárodní soutěži Český Vševěd a rozhovor s jeho vítězkou. 
Jedná se o celkem 17 článků v podstránce Noc vědců: https://www.universitas.cz/noc-vedcu  </t>
    </r>
  </si>
  <si>
    <t>Vytvoření návrhů propagačních předmětů v jednotném vizuálním stylu pro účastníky Noci vědců a dalších popularizačních akcí.</t>
  </si>
  <si>
    <t>Odborné školení ke zvýšení kompetencí zapojených organizačních týmů v oblasti popularizace vědy a výzkumu.</t>
  </si>
  <si>
    <t>Systematické vyhledávání vhodných témat, formátů, vědců/výzkumníků pro spolupráci a prezentaci vědy ve školách.</t>
  </si>
  <si>
    <r>
      <t xml:space="preserve">Splněno </t>
    </r>
    <r>
      <rPr>
        <sz val="10"/>
        <color rgb="FF000000"/>
        <rFont val="Calibri"/>
        <family val="2"/>
        <charset val="238"/>
        <scheme val="minor"/>
      </rPr>
      <t>|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Pod vedením národního koordinátora vznikla databáze popularizátorů, témat a formátů, které mohou jednotlivé VŠ nabídnout případným zájemcům o uskutečnění popularizační akce. V</t>
    </r>
    <r>
      <rPr>
        <b/>
        <sz val="10"/>
        <color rgb="FF000000"/>
        <rFont val="Calibri"/>
        <family val="2"/>
        <charset val="238"/>
        <scheme val="minor"/>
      </rPr>
      <t xml:space="preserve"> </t>
    </r>
    <r>
      <rPr>
        <sz val="10"/>
        <color rgb="FF000000"/>
        <rFont val="Calibri"/>
        <family val="2"/>
        <charset val="238"/>
        <scheme val="minor"/>
      </rPr>
      <t>průběhu roku jsme průběžně doplňovali a aktivně využívali informace z této nově vytvořené celorepublikové databáze.</t>
    </r>
  </si>
  <si>
    <t>Celonárodní show Noc vědců, která bude prezentovat vědu a vědce v on-line prostoru.</t>
  </si>
  <si>
    <t>Vedení jednotné celorepublikové propagační kampaně Noci vědců.</t>
  </si>
  <si>
    <r>
      <t xml:space="preserve">Splněno </t>
    </r>
    <r>
      <rPr>
        <sz val="10"/>
        <color theme="1"/>
        <rFont val="Calibri"/>
        <family val="2"/>
        <charset val="238"/>
        <scheme val="minor"/>
      </rPr>
      <t>|</t>
    </r>
    <r>
      <rPr>
        <sz val="10"/>
        <rFont val="Calibri"/>
        <family val="2"/>
        <charset val="238"/>
        <scheme val="minor"/>
      </rPr>
      <t xml:space="preserve">  Ve spolupráci se všemi zapojenými univerzitami byla vytvořena a v průběhu roku realizována celorepubliková propagační kampaň pro Noc vědců, která probíhala s využitím následujících komunikačních nástrojů a medií:
- správa a provoz centrálních webových stránek www.nocvedcu.cz
- Facebook (132 příspěvků)
- Instagram (132 příspěvků
- Twitter (65 příspěvků)
- akviziční a remarketingová kampaň 13. - 29.9.2022 (dosah 328.868 uživatelů FB, 722.688 zobrazení)
- komunikace a spolupráce s médii na celonárodní úrovni (celkem 6 tiskových zpráv) 
- Československý časopis Fyzika
- webový portál Kudyznudy.cz
- redakce vědy České televize
- webový portál Univerzitas.cz (17 článků)
- Český rozhlas
- celonárodně koordinované aktivity Český Vševěd a Hospodský kvíz
Z analýzy dotazníků spokojenosti (proběhlo on-line prostřednictvím webu a aplikace i prezenčně na místě v den konání NV) vyplývá, že nejčastějším typem návštěvníka jsou rodiny s dětmi, čemuž odpovídají nejhojněji zastoupené věkové skupiny dětí do 11 let (35%) a jejich rodičů ve věku 20-44 let (38%). O letošní Noci vědců se účastníci dozvídali převážně ze sociálních sítí (33%), většina návštěvníků se letos zúčastnila poprvé (55%), početnou skupinu tvoří také návštěvníci, kteří Noc vědců navštěvují opakovaně (28%). Čas i termín konání akce je pro naprostou většinu návštěvníků vyhovující (94%). Více než 5 programových položek stihlo navštívit 45% návštěvníků. Naprostá většina účastníků (96%) vnímá Noc vědců jako kvalitně strávený čas, plánují navštívit Noc vědců i příští rok a doporučili by tuto akci svým známým.  
Získané výsledky budou využity při plánování marketingové kampaně a přizpůsobení programu NV v roce 2023.</t>
    </r>
  </si>
  <si>
    <t>Potvrzení významné pozice Noci vědců v ČR na mapě evropských organizátorů.</t>
  </si>
  <si>
    <r>
      <t xml:space="preserve">Splněno </t>
    </r>
    <r>
      <rPr>
        <sz val="10"/>
        <color theme="1"/>
        <rFont val="Calibri"/>
        <family val="2"/>
        <charset val="238"/>
        <scheme val="minor"/>
      </rPr>
      <t>| Díky cílené koordinaci a společnému úsilí zapojených univerzit se podařilo udržet Noc vědců v ČR na mapě evropských organizátorů Noci vědců spadající pod Evropskou komisi, která projekt na evropské úrovni zaštiťuje. Kromě jiného se také sjednotila prezentace Noci vědců, kterou podtrhuje společný web, aplikace a celkově je akce vnímána jako jednotná a cíleně koordinovaná. Vysokou návštěvností, nárůstem počtu zapojených měst i programových položek se tak podařilo posílit pozici Noci vědců v ČR na významnou akci nejen národního charakteru, ale i v evropském měřítku.</t>
    </r>
  </si>
  <si>
    <t>Změny v řešení</t>
  </si>
  <si>
    <t>Pokud došlo v průběhu řešení ke změnám, uveďte je a vysvětlete příčinu</t>
  </si>
  <si>
    <t>Číslo změny</t>
  </si>
  <si>
    <t>Jednotlivé změny (přidejte řádky dle potřeby)</t>
  </si>
  <si>
    <t>Zdůvodnění</t>
  </si>
  <si>
    <t>1.</t>
  </si>
  <si>
    <t>2.</t>
  </si>
  <si>
    <t>3.</t>
  </si>
  <si>
    <t>4.</t>
  </si>
  <si>
    <t>Přehled o pokračujícím projektu</t>
  </si>
  <si>
    <t>Pokud se jedná o pokračující projekt, uveďte, od kdy se realizuje a kolik finančních prostředků již bylo vyčerpáno. V případě, že je plánováno pokračování projektu v dalších letech, uveďte výhled do budoucna.</t>
  </si>
  <si>
    <t>Rok realizace</t>
  </si>
  <si>
    <t>Čerpání finančních prostředků (souhrnný údaj)</t>
  </si>
  <si>
    <t>Poznámka (případně výhled do budoucna)</t>
  </si>
  <si>
    <t xml:space="preserve">požadovaná částka CRP 18+ pro rok 2023 </t>
  </si>
  <si>
    <t>Přidělená dotace na řešení projektu - ukazatel I (v tis. Kč)</t>
  </si>
  <si>
    <t>Čerpání dotace (v tis. Kč)</t>
  </si>
  <si>
    <t>Rozdíl (v tis. Kč)</t>
  </si>
  <si>
    <t>Rozdíl (v %)</t>
  </si>
  <si>
    <t>Kapitálové finanční prostředky celkem</t>
  </si>
  <si>
    <t>1.2</t>
  </si>
  <si>
    <t>Dlouhodobý nehmotný majetek (SW, licence)</t>
  </si>
  <si>
    <t>1.3</t>
  </si>
  <si>
    <t>Samostatné věci movité (stroje, zařízení)</t>
  </si>
  <si>
    <t>1.4</t>
  </si>
  <si>
    <t>Ostatní technické zhodnocení</t>
  </si>
  <si>
    <t>Běžné finanční prostředky celkem</t>
  </si>
  <si>
    <t>Osobní náklady:</t>
  </si>
  <si>
    <t>2.1</t>
  </si>
  <si>
    <t>Mzdy (včetně pohyblivých složek)</t>
  </si>
  <si>
    <t>2.2</t>
  </si>
  <si>
    <t>Ostatní osobní náklady (odměny z dohod o pracovní činnosti, dohod o provedení práce, popř. i některé odměny hrazené na základě nepojmenovaných smluv uzavřených podle zákona § 1746 odst. 2 č. 89/2012 Sb., občanský zákoník)</t>
  </si>
  <si>
    <t>2.3</t>
  </si>
  <si>
    <t>Odvody pojistného na veřejné zdravotní pojištění a pojistného na sociální zabezpečení a příspěvku na státní politiku zaměstnanosti a příděly do sociálního fondu</t>
  </si>
  <si>
    <t>Ostatní:</t>
  </si>
  <si>
    <t>2.4</t>
  </si>
  <si>
    <t>Materiální náklady (včetně drobného majetku)</t>
  </si>
  <si>
    <t>2.5</t>
  </si>
  <si>
    <t xml:space="preserve">Služby a náklady nevýrobní </t>
  </si>
  <si>
    <t>2.6</t>
  </si>
  <si>
    <t>Cestovní náhrady</t>
  </si>
  <si>
    <t>2.7</t>
  </si>
  <si>
    <t>Stipendia</t>
  </si>
  <si>
    <t xml:space="preserve">Celkem běžné a kapitálové finanční prostředky </t>
  </si>
  <si>
    <t>Bližší zdůvodnění čerpání v jednotlivých položkách (přidejte řádky podle potřeby)</t>
  </si>
  <si>
    <t>Číslo položky (viz předchozí tabulka)</t>
  </si>
  <si>
    <t>Částka (v tis. Kč)</t>
  </si>
  <si>
    <t>Stipendia - účast studentů VŠ jako odborný personál při přípravě a realizaci NV a dalších popularizačních akcí.</t>
  </si>
  <si>
    <t>* VŠ vyplní pouze žlutě podbarvená pole tabulky.</t>
  </si>
  <si>
    <r>
      <rPr>
        <b/>
        <sz val="11"/>
        <color theme="1"/>
        <rFont val="Calibri"/>
        <family val="2"/>
        <charset val="238"/>
        <scheme val="minor"/>
      </rPr>
      <t>Poznámka</t>
    </r>
    <r>
      <rPr>
        <sz val="11"/>
        <color theme="1"/>
        <rFont val="Calibri"/>
        <family val="2"/>
        <charset val="238"/>
        <scheme val="minor"/>
      </rPr>
      <t>: V případě, že potřebujete sdělit další doplňující informace, uveďte je v příloze.</t>
    </r>
  </si>
  <si>
    <t>Bc. Zdeněk Filip</t>
  </si>
  <si>
    <t>Jihočeská univerzita v Českých Budějovicích</t>
  </si>
  <si>
    <t>Branišovská 1645/31a, 
370 05 České Budějovice
www.jcu.cz</t>
  </si>
  <si>
    <t>zfilip@jcu.cz</t>
  </si>
  <si>
    <t>Uveďte stanovený cíl a uveďte, do jaké míry byl splněn, případně důvod, proč splněn nebyl.</t>
  </si>
  <si>
    <r>
      <t>Splněno</t>
    </r>
    <r>
      <rPr>
        <sz val="10"/>
        <rFont val="Calibri"/>
        <family val="2"/>
        <charset val="238"/>
        <scheme val="minor"/>
      </rPr>
      <t xml:space="preserve"> | Společné setkávání je jedním z efektivních nástrojů jak posilovat funkční platformu vysokých škol v rámci Noci vědců. Byly uspořádány dvě celostátní konference, kterých se zástupci zapojených univerzit aktivně zúčastnili. 
Jarní konference proběhla 26. - 27. dubna ve Vodňanech v prostorách Jihočeské univerzity. Předmětem jednání bylo naplňování CRP 18 + pro rok 2022. Rozebírala se podoba databáze popularizačních akcí, systém efektivnější komunikace a spolupráce VŠ, strategie a harmonogram příprav, grafický styl a jeho dodržování, propagace, funkcionality webu a aplikace a chystané propagační předměty.  V rámci jednoho dne konference bylo zorganizováno také společné setkání všech organizátorů NV z ČR (tedy i neuniverzitních pořadatelů). 
Podzimní národní konference proběhla 8. - 9. prosince na půdě Kalovy univerzity v Praze. Na konferenci se hodnotil průběh a dopad realizované NV v celostátním i regionálním rozsahu, rekapitulace naplňování výstupů CRP 18+, dílčí statistiky, sdílení zkušeností z konání fyzického i on-line programu a celkové profesní zkušenosti jednotlivých zapojených univerzit. V rámci jednoho dne konference bylo opět zorganizováno společné setkání všech organizátorů NV z ČR (tedy i neuniverzitních pořadatelů). 
Nad rámec konferencí proběhly on-line koordinační pracovní schůzky.
</t>
    </r>
  </si>
  <si>
    <r>
      <rPr>
        <b/>
        <sz val="10"/>
        <color theme="1"/>
        <rFont val="Calibri"/>
        <family val="2"/>
        <charset val="238"/>
        <scheme val="minor"/>
      </rPr>
      <t>Splněno</t>
    </r>
    <r>
      <rPr>
        <sz val="10"/>
        <color theme="1"/>
        <rFont val="Calibri"/>
        <family val="2"/>
        <charset val="238"/>
        <scheme val="minor"/>
      </rPr>
      <t xml:space="preserve"> | Programové položky prezentované v rámci Noci vědců připravovaly zapojené univerzity cíleně  tak, aby programová nabídka Noci vědců byla zpřístupněna i pro znevýhodněné cílové skupiny, např.:
- zahraniční návštěvníci (programové položky v angličtině) 
- osoby se specifickými potřebami (programové položky přizpůsobené pro hendikepované) 
- specifické programové položky speciálně přizpůsobené pro dětské návštěvníky 
Většina prezenčních aktivit se konala v místech s bezbariérovým přístupem. 
</t>
    </r>
    <r>
      <rPr>
        <sz val="10"/>
        <color rgb="FFFF0000"/>
        <rFont val="Calibri"/>
        <family val="2"/>
        <charset val="238"/>
        <scheme val="minor"/>
      </rPr>
      <t xml:space="preserve">
</t>
    </r>
  </si>
  <si>
    <t>Detailně v části formuláře Bližší zdůvodnění čerpání v jednotlivých položkách.</t>
  </si>
  <si>
    <t>Změny v čerpání položek rozpočtu v souladu s pravidly CRP.</t>
  </si>
  <si>
    <t>509 tis. Kč</t>
  </si>
  <si>
    <t>700 tis. Kč</t>
  </si>
  <si>
    <t>800 tis. Kč</t>
  </si>
  <si>
    <t>450 tis. Kč</t>
  </si>
  <si>
    <t>880 tis. Kč</t>
  </si>
  <si>
    <t>Specifikace čerpání finanční dotace na řešení projektu *</t>
  </si>
  <si>
    <t>Ostatní osobní náklady - DPP pro koordinátora Noci vědců. Náklady v této položce dosáhly plánované výše.</t>
  </si>
  <si>
    <t>Odvody pojistného na veřejné zdravotní pojištění a pojistného na sociální zabezpečení a příspěvku na státní politiku zaměstnanosti a příděly do sociálního fondu.  Náklady v této položce nedosáhly plánované výše a úspora byla použita v položce Služby (2.5)</t>
  </si>
  <si>
    <t>Cestovní náhrady - koordinační projektové schůze, národní konference. Nevyčerpané prostředky byly v rámci pravidel CRP přesunuty do položky Služby (2.5).</t>
  </si>
  <si>
    <t>Název výdaje a jeho zdůvodnění</t>
  </si>
  <si>
    <t>Od: 1. 1. 2022</t>
  </si>
  <si>
    <t>Do: 31. 12. 2022</t>
  </si>
  <si>
    <r>
      <t xml:space="preserve">SPLNĚNO - </t>
    </r>
    <r>
      <rPr>
        <sz val="10"/>
        <rFont val="Calibri"/>
        <family val="2"/>
        <charset val="238"/>
      </rPr>
      <t xml:space="preserve">V průběhu celého roku docházelo k systematické prezentaci a popularizaci vědy, výzkumu a tvůrčí činnosti naší univerzity následující formou:
1.	Tvorba článků prezentující činnosti univerzity v oblasti vědy a výzkumu pro portál Science Zoom.
2.	Články a rozhovory s vědci v univerzitním časopise Journal.
3.	Realizace a koordinace akce Noc vědců v rámci jižních Čech.
4.	Účast na dalších vědecko popularizačních akcích - např. Dobrodružství s technikou, Maker Faire, 
Vzdělání a řemeslo apod.
5.	Realizace vlastních popularizačních akcí - Den s univerzitou, Akademické půlhodinky apod.
Celoroční prezentace a popularizace vědy, výzkumu a tvůrčí činnosti VŠ byla rovněž podpořena společně koordinovanými celorepublikovými popularizačními aktivitami Český vševěd a Hospodský kvíz.
Vzájemná spolupráce zapojených subjektů byla posílena také díky společným konferenčním setkáním (jedno se uskutečnilo v dubnu, druhé v prosinci) a několika on-line pracovním setkáním. Byly rovněž vytvořeny speciální pracovní skupiny (web, grafika, Český Vševěd apod.).
</t>
    </r>
  </si>
  <si>
    <r>
      <rPr>
        <b/>
        <sz val="10"/>
        <rFont val="Calibri"/>
        <family val="2"/>
        <charset val="238"/>
        <scheme val="minor"/>
      </rPr>
      <t>SPLNĚNO</t>
    </r>
    <r>
      <rPr>
        <sz val="10"/>
        <rFont val="Calibri"/>
        <family val="2"/>
        <charset val="238"/>
        <scheme val="minor"/>
      </rPr>
      <t xml:space="preserve"> – Jednotná propagační kampaň probíhala s využitím centrálního webového portálu, centrálně distribuovaných tiskových zpráv, spolupráce s významnými médii na celonárodní úrovni (ČT, ČR), prostřednictvím spolupráce s tištěnými médii a informačními portály (Univerzitas, Kudyznudy), pravidelně uveřejňovaným příspěvkům na sociálních sítích (Facebook, Instagram, Twitter), akviziční a remarketingové kampaně na FB a celonárodně koordinovaným aktivitám (Český Vševěd a Hospodský kvíz).
Pro zajištění jednotné prezentace byla rovněž vytvořena jednotná grafika a grafický manuál vizuálního stylu. V tomto jednotném vizuálním stylu byly také pořízeny propagační předměty.
Naše univerzita navíc k propagaci Noci vědců využila tyto možnosti: 
1. využítí outdoorové formy propagace - billboardy v jednotném vizuálním stylu
2. využití regionální reklamy v radiích
3. využítí tištěné reklamy - letáková kampaň v jednotném vizuálním stylu
4. využití propagačních předmětů v jednotném vizuálním stylu ( silikonové náramky a žvýkačky)
</t>
    </r>
  </si>
  <si>
    <r>
      <rPr>
        <b/>
        <sz val="10"/>
        <rFont val="Calibri"/>
        <family val="2"/>
        <charset val="238"/>
        <scheme val="minor"/>
      </rPr>
      <t>SPLNĚNO</t>
    </r>
    <r>
      <rPr>
        <sz val="10"/>
        <rFont val="Calibri"/>
        <family val="2"/>
        <charset val="238"/>
        <scheme val="minor"/>
      </rPr>
      <t xml:space="preserve"> – vědecko-popularizační akce Noc vědců se uskutečnila dne 30. 9. 2022 současně ve 44 městech v celé ČR. 
Díky 89 zapojeným organizátorům bylo možné navštívit vědu na více než 200 místech (více než 1800 programových položek). Napříč republikou se v jeden večer Noci vědců zúčastnilo více než 80.000 návštěvníků, on-line program využilo dalších téměř 50.000 návštěvníků.
Lze tedy bez nadsázky hodnotit, že se jedná opravdu o nejrozsáhlejší vědecko-popularizační akci na území ČR. 
Program, který připravila Jihočeská univerzita v Českých Budějovicích, navštívilo celkem více než 2 270 návštěvníků.</t>
    </r>
  </si>
  <si>
    <r>
      <rPr>
        <b/>
        <sz val="10"/>
        <rFont val="Calibri"/>
        <family val="2"/>
        <charset val="238"/>
        <scheme val="minor"/>
      </rPr>
      <t>SPLNĚNO</t>
    </r>
    <r>
      <rPr>
        <sz val="10"/>
        <rFont val="Calibri"/>
        <family val="2"/>
        <charset val="238"/>
        <scheme val="minor"/>
      </rPr>
      <t xml:space="preserve"> – programové položky prezentované v rámci Noci vědců připravovala naše univerzita cíleně  tak, aby programová nabídka byla zpřístupněna i pro další cílové skupiny, jako jsou zahraniční návštěvníci (především doplněním programových položek v angličtině), osoby se specifickými potřebami (programové položky přizpůsobené pro hendikepované), včetně specifických programových položek speciálně přizpůsobených pro dětské návštěvníky. Většina prezenčních aktivit se konala v místech s bezbariérovým přístupem. 
Na Jihočeské univerzitě byla velká část programu pořádána v prostorech s bezbariérovým přístupem a zároveň 9 prezentujících bylo připraveno vést výklad v angličtině.</t>
    </r>
  </si>
  <si>
    <r>
      <rPr>
        <b/>
        <sz val="10"/>
        <rFont val="Calibri"/>
        <family val="2"/>
        <charset val="238"/>
        <scheme val="minor"/>
      </rPr>
      <t>SPLNĚNO</t>
    </r>
    <r>
      <rPr>
        <sz val="10"/>
        <rFont val="Calibri"/>
        <family val="2"/>
        <charset val="238"/>
        <scheme val="minor"/>
      </rPr>
      <t xml:space="preserve"> – naše univerzita se programově zaměřila na to, aby komunikaci své vědecké činnosti přizpůsobila také potenciálním zájemcům o studium na VŠ, a to prostřednictvím účastí na vědeckých veletrzích a dalších regionálních akcích prezentovaných mj. i prostřednictvím nově zřízené databáze popul. akcí a popularizátorů vědy. 
V rámci vytvořené funkční komunikační platformy zapojené univerzity rovněž připravily společnou on-line kampaň s celorepublikovou působností se zaměřením mj. i na cílovou skupinu potenciálních uchazečů o VŠ studium, tedy středoškolských studentů. 
Vyjma výše uvedeného realizovala Jihočeská univerzita doplňující regionální offline (rádiová kampaň, outdoor kampaň) i online reklamní kampaně (propagovaná FB událost). Jen na sociálních sítích jsme kampaní oslovili více než 82,5 tis. lidí.</t>
    </r>
  </si>
  <si>
    <r>
      <t xml:space="preserve">Splněno </t>
    </r>
    <r>
      <rPr>
        <sz val="10"/>
        <rFont val="Calibri"/>
        <family val="2"/>
        <charset val="238"/>
        <scheme val="minor"/>
      </rPr>
      <t xml:space="preserve">| Za účelem zvýšení přehledu o popularizačních akcích pořádaných naší univerzitou jsme v průběhu roku využívali a průběžně doplňovali informace do nově vytvořené celorepublikové databáze. Veškeré významné popularizační aktivity univerzity tak byly přehledně zaznamenány a prostřednictvím webových stránek nabízeny široké veřejnosti.
Jihočeská unoverzita se zúčastnila popularizačních akcích v rámci Jihočeského kraje. Jednalo se o tyto akce: Dobrodružství s technikou, Maker Faire nebo Vzdělání a řemeslo.
</t>
    </r>
  </si>
  <si>
    <r>
      <t xml:space="preserve">Splněno </t>
    </r>
    <r>
      <rPr>
        <sz val="10"/>
        <rFont val="Calibri"/>
        <family val="2"/>
        <charset val="238"/>
        <scheme val="minor"/>
      </rPr>
      <t>| Všechny zapojené univerzity připravily a zrealizovaly Noc vědců v jednotném termínu (v souladu s Evropskou Nocí vědců) v pátek 30. 9. 2022 současně na více než 200 místech v ČR.  Do akce bylo zapojeno 44 měst a 89 institucí. Návštěvníkům bylo k dispozici více než 1.800 programových položek (z toho 37 on-line).  
Jihočeská univerzita v Českých Budějovicích nabídla v rámci akce Noc vědců 74 programových položek, kterých využilo 2 272 návštěvníků.
V rámci celoroční koordinované prezentace a popularizace vědy jsme se podíleli na přípravě a realizaci 2 společných celorepublikových popularizačních aktivit - Český vševěd (13. 9. 2022) a Hospodský kvíz (26. 9. 2022).
V rámci regionu jsme pak z vlastní iniciativy pořádali ještě další veřejné popularizační akce, např.:
Vzdělání a řemeslo a Maker Fair. Spolu s tím realizovala univerzita také vlastní akce jako např. Den s univerzitou či Akademické půlhodinky.</t>
    </r>
  </si>
  <si>
    <r>
      <rPr>
        <b/>
        <sz val="10"/>
        <rFont val="Calibri"/>
        <family val="2"/>
        <charset val="238"/>
        <scheme val="minor"/>
      </rPr>
      <t>Splněno</t>
    </r>
    <r>
      <rPr>
        <sz val="10"/>
        <rFont val="Calibri"/>
        <family val="2"/>
        <charset val="238"/>
        <scheme val="minor"/>
      </rPr>
      <t xml:space="preserve"> | Pod vedením národního koordinátora bylo provedeno rozšíření možností a funkcionalit centrálního webového portálu Noci vědců ČR, včetně propracování stránek a jejich pravidelné aktualizace. Webu přibyly nové funkce plus byl proveden update funkcí stávajících, které se osvědčily v minulých letech - konkrétně:
- rozšíření o sekci Archiv
- veřejně přístupná Databáze popularizačních akcí obsahují nabídku celoročních popularizačních akcí napříč celou ČR
- Interní databáze vědců/popularizátorů 
Pro efektivnější administraci stránek byly dále přidány funkce usnadňující vkládání událostí.
Rovněž byl zajištěn překlad hlavní stránky a vybraných programových položek do angličtiny a vytvoření anglické mutace webu Noci vědců, včetně na něj napojené mobilní aplikace. 
Na webu bylo v roce 2022 v rámci ČR zveřejněno celkem 1.848 prezenčních a 37 on-line událostí. 
V den konání Noci vědců (tedy 30. 9. 2022) navštívilo web více než 48 tisíc návštěvníků. Webové stránky byly navštěvovány v průběhu celého roku a celkem zaregistrovaly více než 120.000 návštěv.
Jihočeská univerzita v Českých Budějovicích zveřejnila celkem 74 programových položek.
Programové položky Jihočeské univerzity navštívilo v den konání akce více jak 12 000 návštěvníků. </t>
    </r>
  </si>
  <si>
    <r>
      <rPr>
        <b/>
        <sz val="10"/>
        <rFont val="Calibri"/>
        <family val="2"/>
        <charset val="238"/>
        <scheme val="minor"/>
      </rPr>
      <t xml:space="preserve">Splněno </t>
    </r>
    <r>
      <rPr>
        <sz val="10"/>
        <rFont val="Calibri"/>
        <family val="2"/>
        <charset val="238"/>
        <scheme val="minor"/>
      </rPr>
      <t>| Díky cílené koordinaci došlo k výraznému rozšíření počtu programových položek v angličtině.  Zatímco v roce 2020 to bylo pouhých 22 položek, v roce 2021 to bylo už 151 programových položek a v roce 2022 už 385 položek. Přispěla k tomu především provedená optimalizace webu, a na to navázané aplikace, které byly pro anglickou programovou mutaci výborně připravené. 
Jihočeská univerzita v Českých Budějovicích nabídla v rámci noci vědců celkem 9 programových položek v anglickém jazyce. Jednalo se o tyto programové položky:
Kriminální činy a útrpné právo na letácích ze 16. a 17. století
Zdravá výživa
Karlův hrádek u Purkarce – výzkumné a výukové středisko archeologie
Všemi smysly - workshop
Synestesie v estetickém oceňovaní (nejen) města
Fyzioterapie
Co všechno dokáže v dnešní době umělá inteligence?
Kniha všemi smysly
Poznej své smysly</t>
    </r>
  </si>
  <si>
    <r>
      <t>Splněno</t>
    </r>
    <r>
      <rPr>
        <sz val="10"/>
        <rFont val="Calibri"/>
        <family val="2"/>
        <charset val="238"/>
        <scheme val="minor"/>
      </rPr>
      <t xml:space="preserve"> | Na základě jednání pracovních skupin a podnětů a doporučení ze strany zapojených univerzit byl vytvořen grafický baliček včetně mauálu vizuální identity, který obsahuje jednak základní grafické prvky a zásady jejich používání, ale také vzorové plakáty, letáky, šablony a formuláře, které bylo možné dle potřeby jednotlivých organizátorů dále upravovat.
V tomto jednotném vizuálním stylu byly pořízeny propagační předměty k propagaci Noci vědců pořádané naší univerzitou. Jihočeská univerzita v Českých Budějovicích přistoupila k výrobě zvýkaček a silikonových náramků, které byli návštěvníkům věnovány na jednotlivých stanovištích Jihočeské univerzity, na kterých probíhal program NV.</t>
    </r>
  </si>
  <si>
    <r>
      <t>Splněno</t>
    </r>
    <r>
      <rPr>
        <sz val="10"/>
        <rFont val="Calibri"/>
        <family val="2"/>
        <charset val="238"/>
        <scheme val="minor"/>
      </rPr>
      <t xml:space="preserve"> |  Zástupci zapojených univerzit byli cíleně motivováni k tomu, aby se v rámci zvýšení kvality popularizace vědy a výzkumu účastnili odborných školení či seminářů.  
Realizovaná školení: 
- využití nových forem a trendů v on-line marketingu
- základní školení on-line PPC reklamy (Google Ads Sklik)</t>
    </r>
  </si>
  <si>
    <r>
      <t xml:space="preserve">Splněno </t>
    </r>
    <r>
      <rPr>
        <sz val="10"/>
        <color theme="1"/>
        <rFont val="Calibri"/>
        <family val="2"/>
        <charset val="238"/>
        <scheme val="minor"/>
      </rPr>
      <t xml:space="preserve">| </t>
    </r>
    <r>
      <rPr>
        <sz val="10"/>
        <rFont val="Calibri"/>
        <family val="2"/>
        <charset val="238"/>
        <scheme val="minor"/>
      </rPr>
      <t xml:space="preserve">Letos poprvé byly ve spolupráci všech zapojených univerzit připraveny a zrealizovány dvě celonárodní aktivity prezentující pod značkou NOC VĚDCŮ vědu a vědce zapojených univerzit i mimo oficiální termín konání Noci vědců.
</t>
    </r>
    <r>
      <rPr>
        <sz val="10"/>
        <color rgb="FFFF0000"/>
        <rFont val="Calibri"/>
        <family val="2"/>
        <charset val="238"/>
        <scheme val="minor"/>
      </rPr>
      <t xml:space="preserve">
</t>
    </r>
    <r>
      <rPr>
        <sz val="10"/>
        <rFont val="Calibri"/>
        <family val="2"/>
        <charset val="238"/>
        <scheme val="minor"/>
      </rPr>
      <t>1) Soutěž ČESKÝ VŠEVĚD - které se zúčastnilo celkem 34 vědců popularizátorů ze všech zapojených VŠ. Na základě natočených krátkých videí prezentovaných od dubna do července na soc. sítích si diváci odhlasovali 6 finalistů, kteří pak formou veřejné  stand -up show prezentovali svůj vědecký obor v rámci finále soutěže o nejlepšího popularizátora. Soutěžního finále 13. 9. 2022 v brněnském kině Scala se zúčastnilo</t>
    </r>
    <r>
      <rPr>
        <sz val="10"/>
        <color rgb="FF00B0F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 xml:space="preserve">257 plus další diváci sledovali soutěž v přímém přenosu díky on-line živém streamu. </t>
    </r>
    <r>
      <rPr>
        <sz val="10"/>
        <color rgb="FFFF0000"/>
        <rFont val="Calibri"/>
        <family val="2"/>
        <charset val="238"/>
        <scheme val="minor"/>
      </rPr>
      <t xml:space="preserve">
</t>
    </r>
    <r>
      <rPr>
        <sz val="10"/>
        <rFont val="Calibri"/>
        <family val="2"/>
        <charset val="238"/>
        <scheme val="minor"/>
      </rPr>
      <t xml:space="preserve">2) HOSPODSKÝ KVÍZ -  kvízový speciál na téma Noc vědců VŠEMI SMYSLY proběhl v pondělí 26. 9. 2022 současně v devíti krajských městech a celkem se jej fyzicky zúčastnilo 627 soutěžících. </t>
    </r>
    <r>
      <rPr>
        <b/>
        <sz val="10"/>
        <color theme="1"/>
        <rFont val="Calibri"/>
        <family val="2"/>
        <charset val="238"/>
        <scheme val="minor"/>
      </rPr>
      <t xml:space="preserve">
</t>
    </r>
  </si>
  <si>
    <r>
      <t>Splněno</t>
    </r>
    <r>
      <rPr>
        <sz val="10"/>
        <rFont val="Calibri"/>
        <family val="2"/>
        <charset val="238"/>
        <scheme val="minor"/>
      </rPr>
      <t xml:space="preserve"> | V rámci celoroční popularizace vědy a výzkumu zapojené univerzity k tomuto účelu průběžně připravovaly a využívaly nejrůznější formáty (on-line, off-line, fyzicky/prezenčně, audio, video apod.), které lze využít pro prezentaci vědy i v budoucnu bez ohledu na termín konání NV a zacílit i na účastníky mimo univerzitní města.
U většiny univerzit se nově objevily platformy s obsahem popularizačně technických videí, podcastů, animovaných videí, či interaktivních seminářů.
Naše univerzita celoročně systematicky komunikovala vědu a její výsledky adekvátní formou pro
různé cílové skupiny např. těmito aktivitami:
realizace on-line přednášek a seminářů napříč fakultami Jihočeské univerzity v Českých Budějovicích
sjednocení off-line aktivity všech fakult Jihočeské univerzty v Českých Budějovicích</t>
    </r>
    <r>
      <rPr>
        <sz val="10"/>
        <color rgb="FFFF0000"/>
        <rFont val="Calibri"/>
        <family val="2"/>
        <charset val="238"/>
        <scheme val="minor"/>
      </rPr>
      <t xml:space="preserve">
</t>
    </r>
    <r>
      <rPr>
        <sz val="10"/>
        <rFont val="Calibri"/>
        <family val="2"/>
        <charset val="238"/>
        <scheme val="minor"/>
      </rPr>
      <t xml:space="preserve">
</t>
    </r>
  </si>
  <si>
    <t>Mzdy (včetně pohyblivých položek) – pro odborné pracovníky zapojené do přípravy a realizace Noci vědců a dalších popularizačních aktivit (vědci, akademici, přednášející, demonstrátoři, produkce ...). Náklady byly oproti plánu nižší. V rámci celkového rozpočtu na osobní náklady došlo k úspoře 2 216,- Kč, která byla využita v položce Služby (2.5).</t>
  </si>
  <si>
    <t>Materiální náklady - demonstrační exponáty, vybavení a pomůcky, propagační předměty, spotřební materiál, materiál spojený s výrobou prezentačních expozic. Vzhledem k úspoře v rámci nákupu vybraných reklmaních předmětů došlo k ponížení nákladů na propagační předměty. Nevyčerpané prostředky byly v rámci pravidel CRP přesunuty do položky Služby (2.5).</t>
  </si>
  <si>
    <t>Služby a náklady nevýrobní – reklamní a propagační služby a produkční služby, grafické a další jiné služby. Položka byla navýšena o prostředky z položky Osobních náklady, Materiální náklady a Cestovní náhrady.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</si>
</sst>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b/>
      <sz val="1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rgb="FF00B0F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2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</font>
    <font>
      <sz val="10"/>
      <color rgb="FF000000"/>
      <name val="Arial"/>
      <family val="2"/>
      <charset val="238"/>
    </font>
    <font>
      <b/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EF2CB"/>
        <bgColor rgb="FFFEF2CB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20" fillId="0" borderId="0"/>
    <xf numFmtId="0" fontId="14" fillId="0" borderId="0"/>
    <xf numFmtId="9" fontId="14" fillId="0" borderId="0" applyFont="0" applyFill="0" applyBorder="0" applyAlignment="0" applyProtection="0"/>
  </cellStyleXfs>
  <cellXfs count="12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1" fontId="5" fillId="0" borderId="7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0" borderId="0" xfId="0" applyFont="1"/>
    <xf numFmtId="0" fontId="4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3" fontId="5" fillId="2" borderId="7" xfId="0" applyNumberFormat="1" applyFont="1" applyFill="1" applyBorder="1" applyAlignment="1">
      <alignment horizontal="center" vertical="center" wrapText="1"/>
    </xf>
    <xf numFmtId="9" fontId="5" fillId="2" borderId="7" xfId="0" applyNumberFormat="1" applyFont="1" applyFill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3" fontId="5" fillId="0" borderId="7" xfId="0" applyNumberFormat="1" applyFont="1" applyBorder="1" applyAlignment="1">
      <alignment horizontal="center" vertical="center" wrapText="1"/>
    </xf>
    <xf numFmtId="0" fontId="0" fillId="0" borderId="10" xfId="0" applyBorder="1"/>
    <xf numFmtId="1" fontId="15" fillId="0" borderId="19" xfId="0" applyNumberFormat="1" applyFont="1" applyBorder="1" applyAlignment="1">
      <alignment horizontal="center" vertical="center" wrapText="1"/>
    </xf>
    <xf numFmtId="3" fontId="8" fillId="3" borderId="7" xfId="0" applyNumberFormat="1" applyFont="1" applyFill="1" applyBorder="1" applyAlignment="1">
      <alignment horizontal="center" vertical="center" wrapText="1"/>
    </xf>
    <xf numFmtId="3" fontId="8" fillId="4" borderId="19" xfId="0" applyNumberFormat="1" applyFont="1" applyFill="1" applyBorder="1" applyAlignment="1">
      <alignment horizontal="center" vertical="center" wrapText="1"/>
    </xf>
    <xf numFmtId="1" fontId="8" fillId="4" borderId="19" xfId="0" applyNumberFormat="1" applyFont="1" applyFill="1" applyBorder="1" applyAlignment="1">
      <alignment horizontal="center" vertical="center" wrapText="1"/>
    </xf>
    <xf numFmtId="0" fontId="21" fillId="0" borderId="3" xfId="0" applyFont="1" applyBorder="1" applyAlignment="1">
      <alignment vertical="center" wrapText="1"/>
    </xf>
    <xf numFmtId="49" fontId="9" fillId="0" borderId="19" xfId="0" applyNumberFormat="1" applyFont="1" applyBorder="1" applyAlignment="1">
      <alignment horizontal="center" vertical="center" wrapText="1"/>
    </xf>
    <xf numFmtId="3" fontId="5" fillId="0" borderId="7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3" fontId="5" fillId="0" borderId="6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1" fontId="8" fillId="0" borderId="2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/>
    </xf>
    <xf numFmtId="0" fontId="4" fillId="0" borderId="2" xfId="0" applyFont="1" applyBorder="1" applyAlignment="1">
      <alignment vertical="top" wrapText="1"/>
    </xf>
    <xf numFmtId="0" fontId="8" fillId="0" borderId="3" xfId="0" applyFont="1" applyBorder="1"/>
    <xf numFmtId="0" fontId="8" fillId="0" borderId="4" xfId="0" applyFont="1" applyBorder="1"/>
    <xf numFmtId="0" fontId="10" fillId="0" borderId="2" xfId="0" applyFont="1" applyBorder="1" applyAlignment="1">
      <alignment vertical="top" wrapText="1"/>
    </xf>
    <xf numFmtId="0" fontId="8" fillId="0" borderId="3" xfId="0" applyFont="1" applyBorder="1" applyAlignment="1">
      <alignment vertical="top"/>
    </xf>
    <xf numFmtId="0" fontId="8" fillId="0" borderId="4" xfId="0" applyFont="1" applyBorder="1" applyAlignment="1">
      <alignment vertical="top"/>
    </xf>
    <xf numFmtId="0" fontId="11" fillId="0" borderId="2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4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/>
    </xf>
    <xf numFmtId="0" fontId="8" fillId="0" borderId="4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49" fontId="19" fillId="0" borderId="2" xfId="0" applyNumberFormat="1" applyFont="1" applyBorder="1" applyAlignment="1">
      <alignment vertical="top" wrapText="1"/>
    </xf>
    <xf numFmtId="49" fontId="3" fillId="0" borderId="3" xfId="0" applyNumberFormat="1" applyFont="1" applyBorder="1"/>
    <xf numFmtId="49" fontId="3" fillId="0" borderId="4" xfId="0" applyNumberFormat="1" applyFont="1" applyBorder="1"/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1" fontId="18" fillId="0" borderId="2" xfId="0" applyNumberFormat="1" applyFont="1" applyBorder="1" applyAlignment="1">
      <alignment horizontal="center" vertical="center" wrapText="1"/>
    </xf>
    <xf numFmtId="0" fontId="18" fillId="0" borderId="4" xfId="0" applyFont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 applyAlignment="1">
      <alignment horizontal="center"/>
    </xf>
    <xf numFmtId="0" fontId="6" fillId="0" borderId="1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1" fontId="17" fillId="0" borderId="2" xfId="0" applyNumberFormat="1" applyFont="1" applyBorder="1" applyAlignment="1">
      <alignment horizontal="center" vertical="center" wrapText="1"/>
    </xf>
    <xf numFmtId="0" fontId="17" fillId="0" borderId="4" xfId="0" applyFont="1" applyBorder="1" applyAlignment="1">
      <alignment vertical="center"/>
    </xf>
    <xf numFmtId="0" fontId="17" fillId="0" borderId="3" xfId="0" applyFont="1" applyBorder="1" applyAlignment="1">
      <alignment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1" fontId="15" fillId="0" borderId="2" xfId="0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vertical="center"/>
    </xf>
    <xf numFmtId="3" fontId="8" fillId="0" borderId="2" xfId="0" applyNumberFormat="1" applyFont="1" applyBorder="1" applyAlignment="1">
      <alignment horizontal="left" vertical="center" wrapText="1"/>
    </xf>
    <xf numFmtId="3" fontId="8" fillId="0" borderId="2" xfId="0" applyNumberFormat="1" applyFont="1" applyBorder="1" applyAlignment="1">
      <alignment horizontal="center" vertical="center" wrapText="1"/>
    </xf>
  </cellXfs>
  <cellStyles count="4">
    <cellStyle name="Normální" xfId="0" builtinId="0"/>
    <cellStyle name="Normální 2" xfId="2" xr:uid="{80D18D5C-182C-42D4-BC90-C3EE5744728A}"/>
    <cellStyle name="Normální 3" xfId="1" xr:uid="{D5EF40A1-2C07-4EE1-A5A1-6ECDC8D2317B}"/>
    <cellStyle name="Procenta 2" xfId="3" xr:uid="{5E8CEF2E-9CAA-4911-9754-4AD84E2466B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CB1C93-EC45-467F-BA53-3DE21970FE81}">
  <dimension ref="A1:J120"/>
  <sheetViews>
    <sheetView tabSelected="1" zoomScaleNormal="100" zoomScaleSheetLayoutView="100" workbookViewId="0">
      <selection activeCell="J8" sqref="J8"/>
    </sheetView>
  </sheetViews>
  <sheetFormatPr defaultRowHeight="15" x14ac:dyDescent="0.25"/>
  <cols>
    <col min="1" max="1" width="17.85546875" customWidth="1"/>
    <col min="2" max="2" width="29" customWidth="1"/>
    <col min="3" max="3" width="16.85546875" customWidth="1"/>
    <col min="4" max="4" width="17.7109375" customWidth="1"/>
    <col min="5" max="5" width="14" customWidth="1"/>
    <col min="6" max="6" width="14.7109375" customWidth="1"/>
  </cols>
  <sheetData>
    <row r="1" spans="1:6" ht="18.75" x14ac:dyDescent="0.25">
      <c r="A1" s="1" t="s">
        <v>0</v>
      </c>
      <c r="B1" s="104" t="s">
        <v>108</v>
      </c>
      <c r="C1" s="105"/>
      <c r="D1" s="105"/>
      <c r="E1" s="105"/>
      <c r="F1" s="106"/>
    </row>
    <row r="2" spans="1:6" ht="15" customHeight="1" x14ac:dyDescent="0.25">
      <c r="A2" s="107" t="s">
        <v>1</v>
      </c>
      <c r="B2" s="108"/>
      <c r="C2" s="108"/>
      <c r="D2" s="108"/>
      <c r="E2" s="108"/>
      <c r="F2" s="109"/>
    </row>
    <row r="3" spans="1:6" ht="15" customHeight="1" x14ac:dyDescent="0.25">
      <c r="A3" s="107" t="s">
        <v>2</v>
      </c>
      <c r="B3" s="108"/>
      <c r="C3" s="108"/>
      <c r="D3" s="108"/>
      <c r="E3" s="108"/>
      <c r="F3" s="109"/>
    </row>
    <row r="4" spans="1:6" x14ac:dyDescent="0.25">
      <c r="A4" s="2" t="s">
        <v>3</v>
      </c>
      <c r="B4" s="46"/>
      <c r="C4" s="53"/>
      <c r="D4" s="53"/>
      <c r="E4" s="53"/>
      <c r="F4" s="47"/>
    </row>
    <row r="5" spans="1:6" x14ac:dyDescent="0.25">
      <c r="A5" s="3" t="s">
        <v>4</v>
      </c>
      <c r="B5" s="46" t="s">
        <v>5</v>
      </c>
      <c r="C5" s="53"/>
      <c r="D5" s="53"/>
      <c r="E5" s="53"/>
      <c r="F5" s="47"/>
    </row>
    <row r="6" spans="1:6" x14ac:dyDescent="0.25">
      <c r="A6" s="110" t="s">
        <v>6</v>
      </c>
      <c r="B6" s="113" t="s">
        <v>7</v>
      </c>
      <c r="C6" s="114"/>
      <c r="D6" s="114"/>
      <c r="E6" s="114"/>
      <c r="F6" s="115"/>
    </row>
    <row r="7" spans="1:6" x14ac:dyDescent="0.25">
      <c r="A7" s="111"/>
      <c r="B7" s="116"/>
      <c r="C7" s="117"/>
      <c r="D7" s="117"/>
      <c r="E7" s="117"/>
      <c r="F7" s="118"/>
    </row>
    <row r="8" spans="1:6" x14ac:dyDescent="0.25">
      <c r="A8" s="112"/>
      <c r="B8" s="119"/>
      <c r="C8" s="120"/>
      <c r="D8" s="120"/>
      <c r="E8" s="120"/>
      <c r="F8" s="121"/>
    </row>
    <row r="9" spans="1:6" ht="25.5" x14ac:dyDescent="0.25">
      <c r="A9" s="3" t="s">
        <v>8</v>
      </c>
      <c r="B9" s="70" t="s">
        <v>126</v>
      </c>
      <c r="C9" s="72"/>
      <c r="D9" s="70" t="s">
        <v>127</v>
      </c>
      <c r="E9" s="71"/>
      <c r="F9" s="72"/>
    </row>
    <row r="10" spans="1:6" ht="25.5" customHeight="1" x14ac:dyDescent="0.25">
      <c r="A10" s="4" t="s">
        <v>9</v>
      </c>
      <c r="B10" s="3" t="s">
        <v>10</v>
      </c>
      <c r="C10" s="70" t="s">
        <v>11</v>
      </c>
      <c r="D10" s="72"/>
      <c r="E10" s="41" t="s">
        <v>12</v>
      </c>
      <c r="F10" s="43"/>
    </row>
    <row r="11" spans="1:6" x14ac:dyDescent="0.25">
      <c r="A11" s="3" t="s">
        <v>13</v>
      </c>
      <c r="B11" s="5">
        <v>450</v>
      </c>
      <c r="C11" s="101">
        <v>450</v>
      </c>
      <c r="D11" s="102"/>
      <c r="E11" s="103">
        <v>0</v>
      </c>
      <c r="F11" s="45"/>
    </row>
    <row r="12" spans="1:6" x14ac:dyDescent="0.25">
      <c r="A12" s="3" t="s">
        <v>14</v>
      </c>
      <c r="B12" s="25">
        <v>450</v>
      </c>
      <c r="C12" s="122">
        <v>450</v>
      </c>
      <c r="D12" s="123"/>
      <c r="E12" s="103">
        <v>0</v>
      </c>
      <c r="F12" s="45"/>
    </row>
    <row r="13" spans="1:6" x14ac:dyDescent="0.25">
      <c r="A13" s="35"/>
      <c r="B13" s="36"/>
      <c r="C13" s="36"/>
      <c r="D13" s="36"/>
      <c r="E13" s="36"/>
      <c r="F13" s="37"/>
    </row>
    <row r="14" spans="1:6" ht="15.75" x14ac:dyDescent="0.25">
      <c r="A14" s="95" t="s">
        <v>15</v>
      </c>
      <c r="B14" s="96"/>
      <c r="C14" s="96"/>
      <c r="D14" s="96"/>
      <c r="E14" s="96"/>
      <c r="F14" s="97"/>
    </row>
    <row r="15" spans="1:6" x14ac:dyDescent="0.25">
      <c r="A15" s="6"/>
      <c r="B15" s="41" t="s">
        <v>16</v>
      </c>
      <c r="C15" s="43"/>
      <c r="D15" s="41" t="s">
        <v>17</v>
      </c>
      <c r="E15" s="42"/>
      <c r="F15" s="43"/>
    </row>
    <row r="16" spans="1:6" x14ac:dyDescent="0.25">
      <c r="A16" s="3" t="s">
        <v>18</v>
      </c>
      <c r="B16" s="98" t="s">
        <v>107</v>
      </c>
      <c r="C16" s="99"/>
      <c r="D16" s="98" t="s">
        <v>107</v>
      </c>
      <c r="E16" s="100"/>
      <c r="F16" s="99"/>
    </row>
    <row r="17" spans="1:6" x14ac:dyDescent="0.25">
      <c r="A17" s="3" t="s">
        <v>0</v>
      </c>
      <c r="B17" s="91" t="s">
        <v>108</v>
      </c>
      <c r="C17" s="92"/>
      <c r="D17" s="91" t="s">
        <v>108</v>
      </c>
      <c r="E17" s="93"/>
      <c r="F17" s="92"/>
    </row>
    <row r="18" spans="1:6" ht="43.5" customHeight="1" x14ac:dyDescent="0.25">
      <c r="A18" s="3" t="s">
        <v>19</v>
      </c>
      <c r="B18" s="91" t="s">
        <v>109</v>
      </c>
      <c r="C18" s="92"/>
      <c r="D18" s="91" t="s">
        <v>109</v>
      </c>
      <c r="E18" s="93"/>
      <c r="F18" s="92"/>
    </row>
    <row r="19" spans="1:6" x14ac:dyDescent="0.25">
      <c r="A19" s="3" t="s">
        <v>20</v>
      </c>
      <c r="B19" s="91">
        <v>725207157</v>
      </c>
      <c r="C19" s="92"/>
      <c r="D19" s="91">
        <v>725207157</v>
      </c>
      <c r="E19" s="93"/>
      <c r="F19" s="92"/>
    </row>
    <row r="20" spans="1:6" x14ac:dyDescent="0.25">
      <c r="A20" s="3" t="s">
        <v>21</v>
      </c>
      <c r="B20" s="94" t="s">
        <v>110</v>
      </c>
      <c r="C20" s="94"/>
      <c r="D20" s="94" t="s">
        <v>110</v>
      </c>
      <c r="E20" s="94"/>
      <c r="F20" s="94"/>
    </row>
    <row r="21" spans="1:6" x14ac:dyDescent="0.25">
      <c r="A21" s="35"/>
      <c r="B21" s="36"/>
      <c r="C21" s="36"/>
      <c r="D21" s="36"/>
      <c r="E21" s="36"/>
      <c r="F21" s="37"/>
    </row>
    <row r="22" spans="1:6" ht="15" customHeight="1" x14ac:dyDescent="0.25">
      <c r="A22" s="95" t="s">
        <v>22</v>
      </c>
      <c r="B22" s="96"/>
      <c r="C22" s="96"/>
      <c r="D22" s="96"/>
      <c r="E22" s="96"/>
      <c r="F22" s="97"/>
    </row>
    <row r="23" spans="1:6" ht="29.25" customHeight="1" x14ac:dyDescent="0.25">
      <c r="A23" s="3" t="s">
        <v>23</v>
      </c>
      <c r="B23" s="85" t="s">
        <v>111</v>
      </c>
      <c r="C23" s="60"/>
      <c r="D23" s="60"/>
      <c r="E23" s="60"/>
      <c r="F23" s="45"/>
    </row>
    <row r="24" spans="1:6" x14ac:dyDescent="0.25">
      <c r="A24" s="57">
        <v>1</v>
      </c>
      <c r="B24" s="70" t="s">
        <v>24</v>
      </c>
      <c r="C24" s="71"/>
      <c r="D24" s="71"/>
      <c r="E24" s="71"/>
      <c r="F24" s="72"/>
    </row>
    <row r="25" spans="1:6" ht="170.25" customHeight="1" x14ac:dyDescent="0.25">
      <c r="A25" s="58"/>
      <c r="B25" s="86" t="s">
        <v>128</v>
      </c>
      <c r="C25" s="87"/>
      <c r="D25" s="87"/>
      <c r="E25" s="87"/>
      <c r="F25" s="88"/>
    </row>
    <row r="26" spans="1:6" x14ac:dyDescent="0.25">
      <c r="A26" s="57">
        <v>2</v>
      </c>
      <c r="B26" s="70" t="s">
        <v>25</v>
      </c>
      <c r="C26" s="71"/>
      <c r="D26" s="71"/>
      <c r="E26" s="71"/>
      <c r="F26" s="72"/>
    </row>
    <row r="27" spans="1:6" ht="96" customHeight="1" x14ac:dyDescent="0.25">
      <c r="A27" s="58"/>
      <c r="B27" s="73" t="s">
        <v>26</v>
      </c>
      <c r="C27" s="89"/>
      <c r="D27" s="89"/>
      <c r="E27" s="89"/>
      <c r="F27" s="90"/>
    </row>
    <row r="28" spans="1:6" x14ac:dyDescent="0.25">
      <c r="A28" s="57">
        <v>3</v>
      </c>
      <c r="B28" s="70" t="s">
        <v>27</v>
      </c>
      <c r="C28" s="71"/>
      <c r="D28" s="71"/>
      <c r="E28" s="71"/>
      <c r="F28" s="72"/>
    </row>
    <row r="29" spans="1:6" ht="156.75" customHeight="1" x14ac:dyDescent="0.25">
      <c r="A29" s="58"/>
      <c r="B29" s="73" t="s">
        <v>129</v>
      </c>
      <c r="C29" s="74"/>
      <c r="D29" s="74"/>
      <c r="E29" s="74"/>
      <c r="F29" s="75"/>
    </row>
    <row r="30" spans="1:6" x14ac:dyDescent="0.25">
      <c r="A30" s="57">
        <v>4</v>
      </c>
      <c r="B30" s="70" t="s">
        <v>28</v>
      </c>
      <c r="C30" s="71"/>
      <c r="D30" s="71"/>
      <c r="E30" s="71"/>
      <c r="F30" s="72"/>
    </row>
    <row r="31" spans="1:6" ht="105.75" customHeight="1" x14ac:dyDescent="0.25">
      <c r="A31" s="58"/>
      <c r="B31" s="82" t="s">
        <v>130</v>
      </c>
      <c r="C31" s="83"/>
      <c r="D31" s="83"/>
      <c r="E31" s="83"/>
      <c r="F31" s="84"/>
    </row>
    <row r="32" spans="1:6" x14ac:dyDescent="0.25">
      <c r="A32" s="57">
        <v>5</v>
      </c>
      <c r="B32" s="70" t="s">
        <v>29</v>
      </c>
      <c r="C32" s="71"/>
      <c r="D32" s="71"/>
      <c r="E32" s="71"/>
      <c r="F32" s="72"/>
    </row>
    <row r="33" spans="1:9" ht="88.9" customHeight="1" x14ac:dyDescent="0.25">
      <c r="A33" s="58"/>
      <c r="B33" s="79" t="s">
        <v>30</v>
      </c>
      <c r="C33" s="80"/>
      <c r="D33" s="80"/>
      <c r="E33" s="80"/>
      <c r="F33" s="81"/>
    </row>
    <row r="34" spans="1:9" ht="24" customHeight="1" x14ac:dyDescent="0.25">
      <c r="A34" s="57">
        <v>6</v>
      </c>
      <c r="B34" s="70" t="s">
        <v>31</v>
      </c>
      <c r="C34" s="71"/>
      <c r="D34" s="71"/>
      <c r="E34" s="71"/>
      <c r="F34" s="72"/>
    </row>
    <row r="35" spans="1:9" ht="93.75" customHeight="1" x14ac:dyDescent="0.25">
      <c r="A35" s="58"/>
      <c r="B35" s="73" t="s">
        <v>131</v>
      </c>
      <c r="C35" s="74"/>
      <c r="D35" s="74"/>
      <c r="E35" s="74"/>
      <c r="F35" s="75"/>
    </row>
    <row r="36" spans="1:9" ht="26.25" customHeight="1" x14ac:dyDescent="0.25">
      <c r="A36" s="57">
        <v>7</v>
      </c>
      <c r="B36" s="70" t="s">
        <v>32</v>
      </c>
      <c r="C36" s="71"/>
      <c r="D36" s="71"/>
      <c r="E36" s="71"/>
      <c r="F36" s="72"/>
    </row>
    <row r="37" spans="1:9" ht="117" customHeight="1" x14ac:dyDescent="0.25">
      <c r="A37" s="58"/>
      <c r="B37" s="73" t="s">
        <v>132</v>
      </c>
      <c r="C37" s="74"/>
      <c r="D37" s="74"/>
      <c r="E37" s="74"/>
      <c r="F37" s="75"/>
    </row>
    <row r="38" spans="1:9" x14ac:dyDescent="0.25">
      <c r="A38" s="35"/>
      <c r="B38" s="36"/>
      <c r="C38" s="36"/>
      <c r="D38" s="36"/>
      <c r="E38" s="36"/>
      <c r="F38" s="37"/>
    </row>
    <row r="39" spans="1:9" ht="25.5" x14ac:dyDescent="0.25">
      <c r="A39" s="3" t="s">
        <v>33</v>
      </c>
      <c r="B39" s="70" t="s">
        <v>34</v>
      </c>
      <c r="C39" s="71"/>
      <c r="D39" s="71"/>
      <c r="E39" s="71"/>
      <c r="F39" s="72"/>
      <c r="I39" s="7"/>
    </row>
    <row r="40" spans="1:9" ht="31.5" customHeight="1" x14ac:dyDescent="0.25">
      <c r="A40" s="57">
        <v>1</v>
      </c>
      <c r="B40" s="59" t="s">
        <v>35</v>
      </c>
      <c r="C40" s="60"/>
      <c r="D40" s="60"/>
      <c r="E40" s="60"/>
      <c r="F40" s="45"/>
      <c r="I40" s="7"/>
    </row>
    <row r="41" spans="1:9" ht="131.25" customHeight="1" x14ac:dyDescent="0.25">
      <c r="A41" s="58"/>
      <c r="B41" s="76" t="s">
        <v>36</v>
      </c>
      <c r="C41" s="77"/>
      <c r="D41" s="77"/>
      <c r="E41" s="77"/>
      <c r="F41" s="78"/>
    </row>
    <row r="42" spans="1:9" ht="15" customHeight="1" x14ac:dyDescent="0.25">
      <c r="A42" s="57">
        <v>2</v>
      </c>
      <c r="B42" s="59" t="s">
        <v>37</v>
      </c>
      <c r="C42" s="60"/>
      <c r="D42" s="60"/>
      <c r="E42" s="60"/>
      <c r="F42" s="45"/>
    </row>
    <row r="43" spans="1:9" ht="79.5" customHeight="1" x14ac:dyDescent="0.25">
      <c r="A43" s="58"/>
      <c r="B43" s="64" t="s">
        <v>133</v>
      </c>
      <c r="C43" s="62"/>
      <c r="D43" s="62"/>
      <c r="E43" s="62"/>
      <c r="F43" s="63"/>
    </row>
    <row r="44" spans="1:9" ht="18" customHeight="1" x14ac:dyDescent="0.25">
      <c r="A44" s="57">
        <v>3</v>
      </c>
      <c r="B44" s="59" t="s">
        <v>38</v>
      </c>
      <c r="C44" s="60"/>
      <c r="D44" s="60"/>
      <c r="E44" s="60"/>
      <c r="F44" s="45"/>
    </row>
    <row r="45" spans="1:9" ht="159" customHeight="1" x14ac:dyDescent="0.25">
      <c r="A45" s="58"/>
      <c r="B45" s="64" t="s">
        <v>134</v>
      </c>
      <c r="C45" s="62"/>
      <c r="D45" s="62"/>
      <c r="E45" s="62"/>
      <c r="F45" s="63"/>
    </row>
    <row r="46" spans="1:9" ht="27.75" customHeight="1" x14ac:dyDescent="0.25">
      <c r="A46" s="57">
        <v>4</v>
      </c>
      <c r="B46" s="59" t="s">
        <v>39</v>
      </c>
      <c r="C46" s="60"/>
      <c r="D46" s="60"/>
      <c r="E46" s="60"/>
      <c r="F46" s="45"/>
    </row>
    <row r="47" spans="1:9" ht="169.5" customHeight="1" x14ac:dyDescent="0.25">
      <c r="A47" s="58"/>
      <c r="B47" s="64" t="s">
        <v>112</v>
      </c>
      <c r="C47" s="62"/>
      <c r="D47" s="62"/>
      <c r="E47" s="62"/>
      <c r="F47" s="63"/>
    </row>
    <row r="48" spans="1:9" ht="25.5" customHeight="1" x14ac:dyDescent="0.25">
      <c r="A48" s="57">
        <v>5</v>
      </c>
      <c r="B48" s="59" t="s">
        <v>40</v>
      </c>
      <c r="C48" s="60"/>
      <c r="D48" s="60"/>
      <c r="E48" s="60"/>
      <c r="F48" s="45"/>
    </row>
    <row r="49" spans="1:6" ht="180.75" customHeight="1" x14ac:dyDescent="0.25">
      <c r="A49" s="58"/>
      <c r="B49" s="69" t="s">
        <v>135</v>
      </c>
      <c r="C49" s="69"/>
      <c r="D49" s="69"/>
      <c r="E49" s="69"/>
      <c r="F49" s="69"/>
    </row>
    <row r="50" spans="1:6" ht="30.75" customHeight="1" x14ac:dyDescent="0.25">
      <c r="A50" s="57">
        <v>6</v>
      </c>
      <c r="B50" s="59" t="s">
        <v>41</v>
      </c>
      <c r="C50" s="60"/>
      <c r="D50" s="60"/>
      <c r="E50" s="60"/>
      <c r="F50" s="45"/>
    </row>
    <row r="51" spans="1:6" ht="53.25" customHeight="1" x14ac:dyDescent="0.25">
      <c r="A51" s="58"/>
      <c r="B51" s="61" t="s">
        <v>42</v>
      </c>
      <c r="C51" s="62"/>
      <c r="D51" s="62"/>
      <c r="E51" s="62"/>
      <c r="F51" s="63"/>
    </row>
    <row r="52" spans="1:6" ht="36" customHeight="1" x14ac:dyDescent="0.25">
      <c r="A52" s="57">
        <v>7</v>
      </c>
      <c r="B52" s="59" t="s">
        <v>43</v>
      </c>
      <c r="C52" s="60"/>
      <c r="D52" s="60"/>
      <c r="E52" s="60"/>
      <c r="F52" s="45"/>
    </row>
    <row r="53" spans="1:6" ht="194.25" customHeight="1" x14ac:dyDescent="0.25">
      <c r="A53" s="58"/>
      <c r="B53" s="69" t="s">
        <v>136</v>
      </c>
      <c r="C53" s="69"/>
      <c r="D53" s="69"/>
      <c r="E53" s="69"/>
      <c r="F53" s="69"/>
    </row>
    <row r="54" spans="1:6" ht="31.5" customHeight="1" x14ac:dyDescent="0.25">
      <c r="A54" s="57">
        <v>8</v>
      </c>
      <c r="B54" s="59" t="s">
        <v>44</v>
      </c>
      <c r="C54" s="60"/>
      <c r="D54" s="60"/>
      <c r="E54" s="60"/>
      <c r="F54" s="45"/>
    </row>
    <row r="55" spans="1:6" ht="120.75" customHeight="1" x14ac:dyDescent="0.25">
      <c r="A55" s="58"/>
      <c r="B55" s="64" t="s">
        <v>140</v>
      </c>
      <c r="C55" s="62"/>
      <c r="D55" s="62"/>
      <c r="E55" s="62"/>
      <c r="F55" s="63"/>
    </row>
    <row r="56" spans="1:6" ht="19.5" customHeight="1" x14ac:dyDescent="0.25">
      <c r="A56" s="57">
        <v>9</v>
      </c>
      <c r="B56" s="59" t="s">
        <v>45</v>
      </c>
      <c r="C56" s="60"/>
      <c r="D56" s="60"/>
      <c r="E56" s="60"/>
      <c r="F56" s="45"/>
    </row>
    <row r="57" spans="1:6" ht="81.75" customHeight="1" x14ac:dyDescent="0.25">
      <c r="A57" s="58"/>
      <c r="B57" s="68" t="s">
        <v>113</v>
      </c>
      <c r="C57" s="68"/>
      <c r="D57" s="68"/>
      <c r="E57" s="68"/>
      <c r="F57" s="68"/>
    </row>
    <row r="58" spans="1:6" ht="17.25" customHeight="1" x14ac:dyDescent="0.25">
      <c r="A58" s="57">
        <v>10</v>
      </c>
      <c r="B58" s="59" t="s">
        <v>46</v>
      </c>
      <c r="C58" s="60"/>
      <c r="D58" s="60"/>
      <c r="E58" s="60"/>
      <c r="F58" s="45"/>
    </row>
    <row r="59" spans="1:6" ht="60" customHeight="1" x14ac:dyDescent="0.25">
      <c r="A59" s="58"/>
      <c r="B59" s="64" t="s">
        <v>47</v>
      </c>
      <c r="C59" s="65"/>
      <c r="D59" s="65"/>
      <c r="E59" s="65"/>
      <c r="F59" s="66"/>
    </row>
    <row r="60" spans="1:6" ht="26.25" customHeight="1" x14ac:dyDescent="0.25">
      <c r="A60" s="57">
        <v>11</v>
      </c>
      <c r="B60" s="59" t="s">
        <v>48</v>
      </c>
      <c r="C60" s="60"/>
      <c r="D60" s="60"/>
      <c r="E60" s="60"/>
      <c r="F60" s="45"/>
    </row>
    <row r="61" spans="1:6" ht="95.25" customHeight="1" x14ac:dyDescent="0.25">
      <c r="A61" s="58"/>
      <c r="B61" s="64" t="s">
        <v>137</v>
      </c>
      <c r="C61" s="65"/>
      <c r="D61" s="65"/>
      <c r="E61" s="65"/>
      <c r="F61" s="66"/>
    </row>
    <row r="62" spans="1:6" ht="19.5" customHeight="1" x14ac:dyDescent="0.25">
      <c r="A62" s="57">
        <v>12</v>
      </c>
      <c r="B62" s="59" t="s">
        <v>49</v>
      </c>
      <c r="C62" s="60"/>
      <c r="D62" s="60"/>
      <c r="E62" s="60"/>
      <c r="F62" s="45"/>
    </row>
    <row r="63" spans="1:6" ht="64.5" customHeight="1" x14ac:dyDescent="0.25">
      <c r="A63" s="58"/>
      <c r="B63" s="64" t="s">
        <v>138</v>
      </c>
      <c r="C63" s="65"/>
      <c r="D63" s="65"/>
      <c r="E63" s="65"/>
      <c r="F63" s="66"/>
    </row>
    <row r="64" spans="1:6" ht="21.75" customHeight="1" x14ac:dyDescent="0.25">
      <c r="A64" s="57">
        <v>13</v>
      </c>
      <c r="B64" s="59" t="s">
        <v>50</v>
      </c>
      <c r="C64" s="60"/>
      <c r="D64" s="60"/>
      <c r="E64" s="60"/>
      <c r="F64" s="45"/>
    </row>
    <row r="65" spans="1:10" ht="54" customHeight="1" x14ac:dyDescent="0.25">
      <c r="A65" s="58"/>
      <c r="B65" s="67" t="s">
        <v>51</v>
      </c>
      <c r="C65" s="65"/>
      <c r="D65" s="65"/>
      <c r="E65" s="65"/>
      <c r="F65" s="66"/>
    </row>
    <row r="66" spans="1:10" ht="22.5" customHeight="1" x14ac:dyDescent="0.25">
      <c r="A66" s="57">
        <v>14</v>
      </c>
      <c r="B66" s="59" t="s">
        <v>52</v>
      </c>
      <c r="C66" s="60"/>
      <c r="D66" s="60"/>
      <c r="E66" s="60"/>
      <c r="F66" s="45"/>
    </row>
    <row r="67" spans="1:10" ht="162.75" customHeight="1" x14ac:dyDescent="0.25">
      <c r="A67" s="58"/>
      <c r="B67" s="61" t="s">
        <v>139</v>
      </c>
      <c r="C67" s="62"/>
      <c r="D67" s="62"/>
      <c r="E67" s="62"/>
      <c r="F67" s="63"/>
    </row>
    <row r="68" spans="1:10" ht="21.75" customHeight="1" x14ac:dyDescent="0.25">
      <c r="A68" s="57">
        <v>15</v>
      </c>
      <c r="B68" s="59" t="s">
        <v>53</v>
      </c>
      <c r="C68" s="60"/>
      <c r="D68" s="60"/>
      <c r="E68" s="60"/>
      <c r="F68" s="45"/>
    </row>
    <row r="69" spans="1:10" ht="333.75" customHeight="1" x14ac:dyDescent="0.25">
      <c r="A69" s="58"/>
      <c r="B69" s="61" t="s">
        <v>54</v>
      </c>
      <c r="C69" s="62"/>
      <c r="D69" s="62"/>
      <c r="E69" s="62"/>
      <c r="F69" s="63"/>
    </row>
    <row r="70" spans="1:10" ht="23.25" customHeight="1" x14ac:dyDescent="0.25">
      <c r="A70" s="57">
        <v>16</v>
      </c>
      <c r="B70" s="59" t="s">
        <v>55</v>
      </c>
      <c r="C70" s="60"/>
      <c r="D70" s="60"/>
      <c r="E70" s="60"/>
      <c r="F70" s="45"/>
    </row>
    <row r="71" spans="1:10" ht="83.25" customHeight="1" x14ac:dyDescent="0.25">
      <c r="A71" s="58"/>
      <c r="B71" s="61" t="s">
        <v>56</v>
      </c>
      <c r="C71" s="62"/>
      <c r="D71" s="62"/>
      <c r="E71" s="62"/>
      <c r="F71" s="63"/>
    </row>
    <row r="72" spans="1:10" x14ac:dyDescent="0.25">
      <c r="A72" s="35"/>
      <c r="B72" s="36"/>
      <c r="C72" s="36"/>
      <c r="D72" s="36"/>
      <c r="E72" s="36"/>
      <c r="F72" s="37"/>
    </row>
    <row r="73" spans="1:10" ht="33.75" customHeight="1" x14ac:dyDescent="0.25">
      <c r="A73" s="3" t="s">
        <v>57</v>
      </c>
      <c r="B73" s="41" t="s">
        <v>58</v>
      </c>
      <c r="C73" s="42"/>
      <c r="D73" s="42"/>
      <c r="E73" s="42"/>
      <c r="F73" s="43"/>
    </row>
    <row r="74" spans="1:10" ht="45" customHeight="1" x14ac:dyDescent="0.25">
      <c r="A74" s="3" t="s">
        <v>59</v>
      </c>
      <c r="B74" s="41" t="s">
        <v>60</v>
      </c>
      <c r="C74" s="43"/>
      <c r="D74" s="41" t="s">
        <v>61</v>
      </c>
      <c r="E74" s="42"/>
      <c r="F74" s="43"/>
      <c r="J74" s="8"/>
    </row>
    <row r="75" spans="1:10" ht="42.75" customHeight="1" x14ac:dyDescent="0.25">
      <c r="A75" s="9" t="s">
        <v>62</v>
      </c>
      <c r="B75" s="54" t="s">
        <v>115</v>
      </c>
      <c r="C75" s="55"/>
      <c r="D75" s="54" t="s">
        <v>114</v>
      </c>
      <c r="E75" s="56"/>
      <c r="F75" s="55"/>
    </row>
    <row r="76" spans="1:10" x14ac:dyDescent="0.25">
      <c r="A76" s="9" t="s">
        <v>63</v>
      </c>
      <c r="B76" s="46"/>
      <c r="C76" s="47"/>
      <c r="D76" s="46"/>
      <c r="E76" s="53"/>
      <c r="F76" s="47"/>
    </row>
    <row r="77" spans="1:10" x14ac:dyDescent="0.25">
      <c r="A77" s="9" t="s">
        <v>64</v>
      </c>
      <c r="B77" s="46"/>
      <c r="C77" s="47"/>
      <c r="D77" s="46"/>
      <c r="E77" s="53"/>
      <c r="F77" s="47"/>
    </row>
    <row r="78" spans="1:10" x14ac:dyDescent="0.25">
      <c r="A78" s="9" t="s">
        <v>65</v>
      </c>
      <c r="B78" s="46"/>
      <c r="C78" s="47"/>
      <c r="D78" s="46"/>
      <c r="E78" s="53"/>
      <c r="F78" s="47"/>
    </row>
    <row r="79" spans="1:10" x14ac:dyDescent="0.25">
      <c r="A79" s="35"/>
      <c r="B79" s="36"/>
      <c r="C79" s="36"/>
      <c r="D79" s="36"/>
      <c r="E79" s="36"/>
      <c r="F79" s="37"/>
    </row>
    <row r="80" spans="1:10" ht="46.5" customHeight="1" x14ac:dyDescent="0.25">
      <c r="A80" s="3" t="s">
        <v>66</v>
      </c>
      <c r="B80" s="41" t="s">
        <v>67</v>
      </c>
      <c r="C80" s="42"/>
      <c r="D80" s="42"/>
      <c r="E80" s="42"/>
      <c r="F80" s="43"/>
    </row>
    <row r="81" spans="1:6" ht="33.75" customHeight="1" x14ac:dyDescent="0.25">
      <c r="A81" s="6"/>
      <c r="B81" s="9" t="s">
        <v>68</v>
      </c>
      <c r="C81" s="41" t="s">
        <v>69</v>
      </c>
      <c r="D81" s="43"/>
      <c r="E81" s="41" t="s">
        <v>70</v>
      </c>
      <c r="F81" s="43"/>
    </row>
    <row r="82" spans="1:6" x14ac:dyDescent="0.25">
      <c r="A82" s="10"/>
      <c r="B82" s="11">
        <v>2019</v>
      </c>
      <c r="C82" s="52" t="s">
        <v>116</v>
      </c>
      <c r="D82" s="45"/>
      <c r="E82" s="46"/>
      <c r="F82" s="47"/>
    </row>
    <row r="83" spans="1:6" x14ac:dyDescent="0.25">
      <c r="A83" s="10"/>
      <c r="B83" s="11">
        <v>2020</v>
      </c>
      <c r="C83" s="52" t="s">
        <v>117</v>
      </c>
      <c r="D83" s="45"/>
      <c r="E83" s="46"/>
      <c r="F83" s="47"/>
    </row>
    <row r="84" spans="1:6" x14ac:dyDescent="0.25">
      <c r="A84" s="10"/>
      <c r="B84" s="11">
        <v>2021</v>
      </c>
      <c r="C84" s="52" t="s">
        <v>118</v>
      </c>
      <c r="D84" s="45"/>
      <c r="E84" s="46"/>
      <c r="F84" s="47"/>
    </row>
    <row r="85" spans="1:6" ht="21.75" customHeight="1" x14ac:dyDescent="0.25">
      <c r="A85" s="10"/>
      <c r="B85" s="11">
        <v>2022</v>
      </c>
      <c r="C85" s="44" t="s">
        <v>119</v>
      </c>
      <c r="D85" s="45"/>
      <c r="E85" s="46"/>
      <c r="F85" s="47"/>
    </row>
    <row r="86" spans="1:6" ht="23.25" customHeight="1" x14ac:dyDescent="0.25">
      <c r="A86" s="10"/>
      <c r="B86" s="11">
        <v>2023</v>
      </c>
      <c r="C86" s="44" t="s">
        <v>120</v>
      </c>
      <c r="D86" s="45"/>
      <c r="E86" s="48" t="s">
        <v>71</v>
      </c>
      <c r="F86" s="45"/>
    </row>
    <row r="87" spans="1:6" x14ac:dyDescent="0.25">
      <c r="A87" s="35"/>
      <c r="B87" s="36"/>
      <c r="C87" s="36"/>
      <c r="D87" s="36"/>
      <c r="E87" s="36"/>
      <c r="F87" s="37"/>
    </row>
    <row r="88" spans="1:6" ht="15" customHeight="1" x14ac:dyDescent="0.25">
      <c r="A88" s="49" t="s">
        <v>121</v>
      </c>
      <c r="B88" s="50"/>
      <c r="C88" s="50"/>
      <c r="D88" s="50"/>
      <c r="E88" s="50"/>
      <c r="F88" s="51"/>
    </row>
    <row r="89" spans="1:6" ht="38.25" x14ac:dyDescent="0.25">
      <c r="A89" s="12"/>
      <c r="B89" s="12"/>
      <c r="C89" s="9" t="s">
        <v>72</v>
      </c>
      <c r="D89" s="9" t="s">
        <v>73</v>
      </c>
      <c r="E89" s="13" t="s">
        <v>74</v>
      </c>
      <c r="F89" s="14" t="s">
        <v>75</v>
      </c>
    </row>
    <row r="90" spans="1:6" ht="31.5" x14ac:dyDescent="0.25">
      <c r="A90" s="15" t="s">
        <v>62</v>
      </c>
      <c r="B90" s="4" t="s">
        <v>76</v>
      </c>
      <c r="C90" s="16">
        <f>SUM(C91:C93)</f>
        <v>0</v>
      </c>
      <c r="D90" s="16">
        <f>SUM(D91:D93)</f>
        <v>0</v>
      </c>
      <c r="E90" s="16">
        <f>D90-C90</f>
        <v>0</v>
      </c>
      <c r="F90" s="17">
        <v>0</v>
      </c>
    </row>
    <row r="91" spans="1:6" ht="25.5" x14ac:dyDescent="0.25">
      <c r="A91" s="18" t="s">
        <v>77</v>
      </c>
      <c r="B91" s="10" t="s">
        <v>78</v>
      </c>
      <c r="C91" s="26">
        <v>0</v>
      </c>
      <c r="D91" s="26">
        <v>0</v>
      </c>
      <c r="E91" s="16">
        <f t="shared" ref="E91:E93" si="0">D91-C91</f>
        <v>0</v>
      </c>
      <c r="F91" s="17">
        <v>0</v>
      </c>
    </row>
    <row r="92" spans="1:6" ht="25.5" x14ac:dyDescent="0.25">
      <c r="A92" s="18" t="s">
        <v>79</v>
      </c>
      <c r="B92" s="10" t="s">
        <v>80</v>
      </c>
      <c r="C92" s="26">
        <v>0</v>
      </c>
      <c r="D92" s="26">
        <v>0</v>
      </c>
      <c r="E92" s="16">
        <f t="shared" si="0"/>
        <v>0</v>
      </c>
      <c r="F92" s="17">
        <v>0</v>
      </c>
    </row>
    <row r="93" spans="1:6" x14ac:dyDescent="0.25">
      <c r="A93" s="18" t="s">
        <v>81</v>
      </c>
      <c r="B93" s="10" t="s">
        <v>82</v>
      </c>
      <c r="C93" s="26">
        <v>0</v>
      </c>
      <c r="D93" s="26">
        <v>0</v>
      </c>
      <c r="E93" s="16">
        <f t="shared" si="0"/>
        <v>0</v>
      </c>
      <c r="F93" s="17">
        <v>0</v>
      </c>
    </row>
    <row r="94" spans="1:6" x14ac:dyDescent="0.25">
      <c r="A94" s="35"/>
      <c r="B94" s="36"/>
      <c r="C94" s="36"/>
      <c r="D94" s="36"/>
      <c r="E94" s="36"/>
      <c r="F94" s="37"/>
    </row>
    <row r="95" spans="1:6" ht="31.5" x14ac:dyDescent="0.25">
      <c r="A95" s="15" t="s">
        <v>63</v>
      </c>
      <c r="B95" s="4" t="s">
        <v>83</v>
      </c>
      <c r="C95" s="16">
        <v>450</v>
      </c>
      <c r="D95" s="16">
        <v>450</v>
      </c>
      <c r="E95" s="16">
        <f>D95-C95</f>
        <v>0</v>
      </c>
      <c r="F95" s="17">
        <f>E95/C$106</f>
        <v>0</v>
      </c>
    </row>
    <row r="96" spans="1:6" ht="15.75" x14ac:dyDescent="0.25">
      <c r="A96" s="19"/>
      <c r="B96" s="20" t="s">
        <v>84</v>
      </c>
      <c r="C96" s="21"/>
      <c r="D96" s="21"/>
      <c r="E96" s="21"/>
      <c r="F96" s="22"/>
    </row>
    <row r="97" spans="1:6" x14ac:dyDescent="0.25">
      <c r="A97" s="18" t="s">
        <v>85</v>
      </c>
      <c r="B97" s="10" t="s">
        <v>86</v>
      </c>
      <c r="C97" s="27">
        <v>92</v>
      </c>
      <c r="D97" s="28">
        <v>91.2</v>
      </c>
      <c r="E97" s="16">
        <f>SUM(D97-C97)</f>
        <v>-0.79999999999999716</v>
      </c>
      <c r="F97" s="17">
        <f>E97/C$106</f>
        <v>-1.7777777777777714E-3</v>
      </c>
    </row>
    <row r="98" spans="1:6" ht="102" x14ac:dyDescent="0.25">
      <c r="A98" s="18" t="s">
        <v>87</v>
      </c>
      <c r="B98" s="10" t="s">
        <v>88</v>
      </c>
      <c r="C98" s="27">
        <v>90</v>
      </c>
      <c r="D98" s="27">
        <v>90</v>
      </c>
      <c r="E98" s="16">
        <f t="shared" ref="E98:E99" si="1">SUM(D98-C98)</f>
        <v>0</v>
      </c>
      <c r="F98" s="17">
        <f>E98/C$106</f>
        <v>0</v>
      </c>
    </row>
    <row r="99" spans="1:6" ht="63.75" x14ac:dyDescent="0.25">
      <c r="A99" s="18" t="s">
        <v>89</v>
      </c>
      <c r="B99" s="10" t="s">
        <v>90</v>
      </c>
      <c r="C99" s="27">
        <v>32</v>
      </c>
      <c r="D99" s="27">
        <v>30.584</v>
      </c>
      <c r="E99" s="16">
        <f t="shared" si="1"/>
        <v>-1.4160000000000004</v>
      </c>
      <c r="F99" s="17">
        <f>E99/C$106</f>
        <v>-3.1466666666666674E-3</v>
      </c>
    </row>
    <row r="100" spans="1:6" ht="15.75" x14ac:dyDescent="0.25">
      <c r="A100" s="6"/>
      <c r="B100" s="20" t="s">
        <v>91</v>
      </c>
      <c r="C100" s="29"/>
      <c r="D100" s="29"/>
      <c r="E100" s="21"/>
      <c r="F100" s="22"/>
    </row>
    <row r="101" spans="1:6" ht="25.5" x14ac:dyDescent="0.25">
      <c r="A101" s="18" t="s">
        <v>92</v>
      </c>
      <c r="B101" s="10" t="s">
        <v>93</v>
      </c>
      <c r="C101" s="27">
        <v>60</v>
      </c>
      <c r="D101" s="27">
        <v>48.95</v>
      </c>
      <c r="E101" s="16">
        <f>SUM(D101-C101)</f>
        <v>-11.049999999999997</v>
      </c>
      <c r="F101" s="17">
        <f>E101/C$106</f>
        <v>-2.4555555555555549E-2</v>
      </c>
    </row>
    <row r="102" spans="1:6" x14ac:dyDescent="0.25">
      <c r="A102" s="18" t="s">
        <v>94</v>
      </c>
      <c r="B102" s="10" t="s">
        <v>95</v>
      </c>
      <c r="C102" s="27">
        <v>156</v>
      </c>
      <c r="D102" s="27">
        <v>173.1</v>
      </c>
      <c r="E102" s="16">
        <f t="shared" ref="E102:E104" si="2">SUM(D102-C102)</f>
        <v>17.099999999999994</v>
      </c>
      <c r="F102" s="17">
        <f t="shared" ref="F102:F104" si="3">E102/C$106</f>
        <v>3.7999999999999985E-2</v>
      </c>
    </row>
    <row r="103" spans="1:6" x14ac:dyDescent="0.25">
      <c r="A103" s="18" t="s">
        <v>96</v>
      </c>
      <c r="B103" s="10" t="s">
        <v>97</v>
      </c>
      <c r="C103" s="27">
        <v>10</v>
      </c>
      <c r="D103" s="27">
        <v>6.26</v>
      </c>
      <c r="E103" s="16">
        <f t="shared" si="2"/>
        <v>-3.74</v>
      </c>
      <c r="F103" s="17">
        <f t="shared" si="3"/>
        <v>-8.3111111111111111E-3</v>
      </c>
    </row>
    <row r="104" spans="1:6" x14ac:dyDescent="0.25">
      <c r="A104" s="18" t="s">
        <v>98</v>
      </c>
      <c r="B104" s="10" t="s">
        <v>99</v>
      </c>
      <c r="C104" s="27">
        <v>10</v>
      </c>
      <c r="D104" s="27">
        <v>9.9</v>
      </c>
      <c r="E104" s="16">
        <f t="shared" si="2"/>
        <v>-9.9999999999999645E-2</v>
      </c>
      <c r="F104" s="17">
        <f t="shared" si="3"/>
        <v>-2.2222222222222142E-4</v>
      </c>
    </row>
    <row r="105" spans="1:6" x14ac:dyDescent="0.25">
      <c r="A105" s="35"/>
      <c r="B105" s="36"/>
      <c r="C105" s="36"/>
      <c r="D105" s="36"/>
      <c r="E105" s="36"/>
      <c r="F105" s="37"/>
    </row>
    <row r="106" spans="1:6" ht="31.5" x14ac:dyDescent="0.25">
      <c r="A106" s="15" t="s">
        <v>64</v>
      </c>
      <c r="B106" s="4" t="s">
        <v>100</v>
      </c>
      <c r="C106" s="16">
        <f>SUM(C95,C90,)</f>
        <v>450</v>
      </c>
      <c r="D106" s="16">
        <f>SUM(D95,D90,)</f>
        <v>450</v>
      </c>
      <c r="E106" s="16">
        <f>D106-C106</f>
        <v>0</v>
      </c>
      <c r="F106" s="17">
        <f>E106/C$106</f>
        <v>0</v>
      </c>
    </row>
    <row r="107" spans="1:6" x14ac:dyDescent="0.25">
      <c r="A107" s="35"/>
      <c r="B107" s="36"/>
      <c r="C107" s="36"/>
      <c r="D107" s="36"/>
      <c r="E107" s="36"/>
      <c r="F107" s="37"/>
    </row>
    <row r="108" spans="1:6" ht="15" customHeight="1" x14ac:dyDescent="0.25">
      <c r="A108" s="38" t="s">
        <v>101</v>
      </c>
      <c r="B108" s="39"/>
      <c r="C108" s="39"/>
      <c r="D108" s="39"/>
      <c r="E108" s="39"/>
      <c r="F108" s="40"/>
    </row>
    <row r="109" spans="1:6" ht="25.5" x14ac:dyDescent="0.25">
      <c r="A109" s="9" t="s">
        <v>102</v>
      </c>
      <c r="B109" s="41" t="s">
        <v>125</v>
      </c>
      <c r="C109" s="42"/>
      <c r="D109" s="43"/>
      <c r="E109" s="41" t="s">
        <v>103</v>
      </c>
      <c r="F109" s="43"/>
    </row>
    <row r="110" spans="1:6" ht="73.5" customHeight="1" x14ac:dyDescent="0.25">
      <c r="A110" s="30" t="s">
        <v>85</v>
      </c>
      <c r="B110" s="124" t="s">
        <v>141</v>
      </c>
      <c r="C110" s="50"/>
      <c r="D110" s="51"/>
      <c r="E110" s="125">
        <v>91</v>
      </c>
      <c r="F110" s="45"/>
    </row>
    <row r="111" spans="1:6" ht="48" customHeight="1" x14ac:dyDescent="0.25">
      <c r="A111" s="30" t="s">
        <v>87</v>
      </c>
      <c r="B111" s="124" t="s">
        <v>122</v>
      </c>
      <c r="C111" s="50"/>
      <c r="D111" s="51"/>
      <c r="E111" s="125">
        <v>90</v>
      </c>
      <c r="F111" s="45"/>
    </row>
    <row r="112" spans="1:6" ht="72" customHeight="1" x14ac:dyDescent="0.25">
      <c r="A112" s="30" t="s">
        <v>89</v>
      </c>
      <c r="B112" s="124" t="s">
        <v>123</v>
      </c>
      <c r="C112" s="50"/>
      <c r="D112" s="51"/>
      <c r="E112" s="125">
        <v>31</v>
      </c>
      <c r="F112" s="45"/>
    </row>
    <row r="113" spans="1:6" ht="92.25" customHeight="1" x14ac:dyDescent="0.25">
      <c r="A113" s="30" t="s">
        <v>92</v>
      </c>
      <c r="B113" s="124" t="s">
        <v>142</v>
      </c>
      <c r="C113" s="50"/>
      <c r="D113" s="51"/>
      <c r="E113" s="125">
        <v>49</v>
      </c>
      <c r="F113" s="45"/>
    </row>
    <row r="114" spans="1:6" ht="70.5" customHeight="1" x14ac:dyDescent="0.25">
      <c r="A114" s="30" t="s">
        <v>94</v>
      </c>
      <c r="B114" s="124" t="s">
        <v>143</v>
      </c>
      <c r="C114" s="50"/>
      <c r="D114" s="51"/>
      <c r="E114" s="125">
        <v>173</v>
      </c>
      <c r="F114" s="45"/>
    </row>
    <row r="115" spans="1:6" ht="46.5" customHeight="1" x14ac:dyDescent="0.25">
      <c r="A115" s="30" t="s">
        <v>96</v>
      </c>
      <c r="B115" s="124" t="s">
        <v>124</v>
      </c>
      <c r="C115" s="50"/>
      <c r="D115" s="51"/>
      <c r="E115" s="125">
        <v>6</v>
      </c>
      <c r="F115" s="45"/>
    </row>
    <row r="116" spans="1:6" ht="44.25" customHeight="1" x14ac:dyDescent="0.25">
      <c r="A116" s="30" t="s">
        <v>98</v>
      </c>
      <c r="B116" s="124" t="s">
        <v>104</v>
      </c>
      <c r="C116" s="50"/>
      <c r="D116" s="51"/>
      <c r="E116" s="125">
        <v>10</v>
      </c>
      <c r="F116" s="45"/>
    </row>
    <row r="117" spans="1:6" x14ac:dyDescent="0.25">
      <c r="A117" s="23"/>
      <c r="B117" s="31"/>
      <c r="C117" s="31"/>
      <c r="D117" s="31"/>
      <c r="E117" s="32"/>
      <c r="F117" s="33"/>
    </row>
    <row r="118" spans="1:6" x14ac:dyDescent="0.25">
      <c r="A118" s="24"/>
      <c r="B118" s="24"/>
      <c r="C118" s="24"/>
      <c r="D118" s="24"/>
      <c r="E118" s="24"/>
      <c r="F118" s="24"/>
    </row>
    <row r="119" spans="1:6" x14ac:dyDescent="0.25">
      <c r="A119" s="34" t="s">
        <v>105</v>
      </c>
      <c r="B119" s="34"/>
      <c r="C119" s="34"/>
      <c r="D119" s="34"/>
      <c r="E119" s="34"/>
      <c r="F119" s="34"/>
    </row>
    <row r="120" spans="1:6" x14ac:dyDescent="0.25">
      <c r="A120" s="34" t="s">
        <v>106</v>
      </c>
      <c r="B120" s="34"/>
      <c r="C120" s="34"/>
      <c r="D120" s="34"/>
      <c r="E120" s="34"/>
      <c r="F120" s="34"/>
    </row>
  </sheetData>
  <mergeCells count="155">
    <mergeCell ref="B1:F1"/>
    <mergeCell ref="A2:F2"/>
    <mergeCell ref="A3:F3"/>
    <mergeCell ref="B4:F4"/>
    <mergeCell ref="B5:F5"/>
    <mergeCell ref="A6:A8"/>
    <mergeCell ref="B6:F8"/>
    <mergeCell ref="C12:D12"/>
    <mergeCell ref="E12:F12"/>
    <mergeCell ref="A13:F13"/>
    <mergeCell ref="A14:F14"/>
    <mergeCell ref="B15:C15"/>
    <mergeCell ref="D15:F15"/>
    <mergeCell ref="B9:C9"/>
    <mergeCell ref="D9:F9"/>
    <mergeCell ref="C10:D10"/>
    <mergeCell ref="E10:F10"/>
    <mergeCell ref="C11:D11"/>
    <mergeCell ref="E11:F11"/>
    <mergeCell ref="B19:C19"/>
    <mergeCell ref="D19:F19"/>
    <mergeCell ref="B20:C20"/>
    <mergeCell ref="D20:F20"/>
    <mergeCell ref="A21:F21"/>
    <mergeCell ref="A22:F22"/>
    <mergeCell ref="B16:C16"/>
    <mergeCell ref="D16:F16"/>
    <mergeCell ref="B17:C17"/>
    <mergeCell ref="D17:F17"/>
    <mergeCell ref="B18:C18"/>
    <mergeCell ref="D18:F18"/>
    <mergeCell ref="A28:A29"/>
    <mergeCell ref="B28:F28"/>
    <mergeCell ref="B29:F29"/>
    <mergeCell ref="A30:A31"/>
    <mergeCell ref="B30:F30"/>
    <mergeCell ref="B31:F31"/>
    <mergeCell ref="B23:F23"/>
    <mergeCell ref="A24:A25"/>
    <mergeCell ref="B24:F24"/>
    <mergeCell ref="B25:F25"/>
    <mergeCell ref="A26:A27"/>
    <mergeCell ref="B26:F26"/>
    <mergeCell ref="B27:F27"/>
    <mergeCell ref="A36:A37"/>
    <mergeCell ref="B36:F36"/>
    <mergeCell ref="B37:F37"/>
    <mergeCell ref="A38:F38"/>
    <mergeCell ref="B39:F39"/>
    <mergeCell ref="A40:A41"/>
    <mergeCell ref="B40:F40"/>
    <mergeCell ref="B41:F41"/>
    <mergeCell ref="A32:A33"/>
    <mergeCell ref="B32:F32"/>
    <mergeCell ref="B33:F33"/>
    <mergeCell ref="A34:A35"/>
    <mergeCell ref="B34:F34"/>
    <mergeCell ref="B35:F35"/>
    <mergeCell ref="A46:A47"/>
    <mergeCell ref="B46:F46"/>
    <mergeCell ref="B47:F47"/>
    <mergeCell ref="A48:A49"/>
    <mergeCell ref="B48:F48"/>
    <mergeCell ref="B49:F49"/>
    <mergeCell ref="A42:A43"/>
    <mergeCell ref="B42:F42"/>
    <mergeCell ref="B43:F43"/>
    <mergeCell ref="A44:A45"/>
    <mergeCell ref="B44:F44"/>
    <mergeCell ref="B45:F45"/>
    <mergeCell ref="A54:A55"/>
    <mergeCell ref="B54:F54"/>
    <mergeCell ref="B55:F55"/>
    <mergeCell ref="A56:A57"/>
    <mergeCell ref="B56:F56"/>
    <mergeCell ref="B57:F57"/>
    <mergeCell ref="A50:A51"/>
    <mergeCell ref="B50:F50"/>
    <mergeCell ref="B51:F51"/>
    <mergeCell ref="A52:A53"/>
    <mergeCell ref="B52:F52"/>
    <mergeCell ref="B53:F53"/>
    <mergeCell ref="A62:A63"/>
    <mergeCell ref="B62:F62"/>
    <mergeCell ref="B63:F63"/>
    <mergeCell ref="A64:A65"/>
    <mergeCell ref="B64:F64"/>
    <mergeCell ref="B65:F65"/>
    <mergeCell ref="A58:A59"/>
    <mergeCell ref="B58:F58"/>
    <mergeCell ref="B59:F59"/>
    <mergeCell ref="A60:A61"/>
    <mergeCell ref="B60:F60"/>
    <mergeCell ref="B61:F61"/>
    <mergeCell ref="A70:A71"/>
    <mergeCell ref="B70:F70"/>
    <mergeCell ref="B71:F71"/>
    <mergeCell ref="A72:F72"/>
    <mergeCell ref="B73:F73"/>
    <mergeCell ref="B74:C74"/>
    <mergeCell ref="D74:F74"/>
    <mergeCell ref="A66:A67"/>
    <mergeCell ref="B66:F66"/>
    <mergeCell ref="B67:F67"/>
    <mergeCell ref="A68:A69"/>
    <mergeCell ref="B68:F68"/>
    <mergeCell ref="B69:F69"/>
    <mergeCell ref="B78:C78"/>
    <mergeCell ref="D78:F78"/>
    <mergeCell ref="A79:F79"/>
    <mergeCell ref="B80:F80"/>
    <mergeCell ref="C81:D81"/>
    <mergeCell ref="E81:F81"/>
    <mergeCell ref="B75:C75"/>
    <mergeCell ref="D75:F75"/>
    <mergeCell ref="B76:C76"/>
    <mergeCell ref="D76:F76"/>
    <mergeCell ref="B77:C77"/>
    <mergeCell ref="D77:F77"/>
    <mergeCell ref="C85:D85"/>
    <mergeCell ref="E85:F85"/>
    <mergeCell ref="C86:D86"/>
    <mergeCell ref="E86:F86"/>
    <mergeCell ref="A87:F87"/>
    <mergeCell ref="A88:F88"/>
    <mergeCell ref="C82:D82"/>
    <mergeCell ref="E82:F82"/>
    <mergeCell ref="C83:D83"/>
    <mergeCell ref="E83:F83"/>
    <mergeCell ref="C84:D84"/>
    <mergeCell ref="E84:F84"/>
    <mergeCell ref="B110:D110"/>
    <mergeCell ref="E110:F110"/>
    <mergeCell ref="B111:D111"/>
    <mergeCell ref="E111:F111"/>
    <mergeCell ref="B112:D112"/>
    <mergeCell ref="E112:F112"/>
    <mergeCell ref="A94:F94"/>
    <mergeCell ref="A105:F105"/>
    <mergeCell ref="A107:F107"/>
    <mergeCell ref="A108:F108"/>
    <mergeCell ref="B109:D109"/>
    <mergeCell ref="E109:F109"/>
    <mergeCell ref="B116:D116"/>
    <mergeCell ref="E116:F116"/>
    <mergeCell ref="B117:D117"/>
    <mergeCell ref="E117:F117"/>
    <mergeCell ref="A119:F119"/>
    <mergeCell ref="A120:F120"/>
    <mergeCell ref="B113:D113"/>
    <mergeCell ref="E113:F113"/>
    <mergeCell ref="B114:D114"/>
    <mergeCell ref="E114:F114"/>
    <mergeCell ref="B115:D115"/>
    <mergeCell ref="E115:F115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78" orientation="portrait" r:id="rId1"/>
  <rowBreaks count="1" manualBreakCount="1">
    <brk id="87" max="4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576C58215DD38418D6F09EE594F61BD" ma:contentTypeVersion="17" ma:contentTypeDescription="Vytvoří nový dokument" ma:contentTypeScope="" ma:versionID="0021c20f9a43293963f71c3ce68371eb">
  <xsd:schema xmlns:xsd="http://www.w3.org/2001/XMLSchema" xmlns:xs="http://www.w3.org/2001/XMLSchema" xmlns:p="http://schemas.microsoft.com/office/2006/metadata/properties" xmlns:ns2="27c3ad4e-143e-4a0b-b86e-172c76b737d5" xmlns:ns3="05d1bcc0-d21a-44dc-9ed5-2a4b93fc614d" targetNamespace="http://schemas.microsoft.com/office/2006/metadata/properties" ma:root="true" ma:fieldsID="e1823738ee386da66c934bec7ee62371" ns2:_="" ns3:_="">
    <xsd:import namespace="27c3ad4e-143e-4a0b-b86e-172c76b737d5"/>
    <xsd:import namespace="05d1bcc0-d21a-44dc-9ed5-2a4b93fc61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c3ad4e-143e-4a0b-b86e-172c76b737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42107113-769a-4d15-b935-6d8bd9557b3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d1bcc0-d21a-44dc-9ed5-2a4b93fc614d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b1888cd6-64f1-4c54-9ec6-18d305545b0d}" ma:internalName="TaxCatchAll" ma:showField="CatchAllData" ma:web="05d1bcc0-d21a-44dc-9ed5-2a4b93fc614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5d1bcc0-d21a-44dc-9ed5-2a4b93fc614d"/>
    <lcf76f155ced4ddcb4097134ff3c332f xmlns="27c3ad4e-143e-4a0b-b86e-172c76b737d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56EC880-2ABB-4E2C-B0AF-63DB02633B2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BE08DD8-7E6A-4C32-8E44-FD86E641A35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c3ad4e-143e-4a0b-b86e-172c76b737d5"/>
    <ds:schemaRef ds:uri="05d1bcc0-d21a-44dc-9ed5-2a4b93fc61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A72DDA9-EB69-456D-BD20-465020CC12F2}">
  <ds:schemaRefs>
    <ds:schemaRef ds:uri="http://schemas.microsoft.com/office/2006/documentManagement/types"/>
    <ds:schemaRef ds:uri="http://purl.org/dc/dcmitype/"/>
    <ds:schemaRef ds:uri="27c3ad4e-143e-4a0b-b86e-172c76b737d5"/>
    <ds:schemaRef ds:uri="http://schemas.microsoft.com/office/infopath/2007/PartnerControls"/>
    <ds:schemaRef ds:uri="http://purl.org/dc/elements/1.1/"/>
    <ds:schemaRef ds:uri="05d1bcc0-d21a-44dc-9ed5-2a4b93fc614d"/>
    <ds:schemaRef ds:uri="http://purl.org/dc/terms/"/>
    <ds:schemaRef ds:uri="http://www.w3.org/XML/1998/namespace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Záv. zpráva dílčí CRP 2022</vt:lpstr>
      <vt:lpstr>'Záv. zpráva dílčí CRP 2022'!Oblast_tisku</vt:lpstr>
    </vt:vector>
  </TitlesOfParts>
  <Company>VSB-TUO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Nováková</dc:creator>
  <cp:lastModifiedBy>Filip Zdeněk Bc.</cp:lastModifiedBy>
  <dcterms:created xsi:type="dcterms:W3CDTF">2023-01-10T21:12:46Z</dcterms:created>
  <dcterms:modified xsi:type="dcterms:W3CDTF">2023-01-24T09:08:17Z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0x0101000576C58215DD38418D6F09EE594F61BD</vt:lpwstr>
  </property>
</Properties>
</file>