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_cRP\CRP 2022\ZZ\"/>
    </mc:Choice>
  </mc:AlternateContent>
  <xr:revisionPtr revIDLastSave="0" documentId="8_{6FADEEB1-F4D1-43F8-A0D3-A97AA077F74E}" xr6:coauthVersionLast="47" xr6:coauthVersionMax="47" xr10:uidLastSave="{00000000-0000-0000-0000-000000000000}"/>
  <bookViews>
    <workbookView xWindow="28680" yWindow="-165" windowWidth="29040" windowHeight="15840" xr2:uid="{AA4C53B0-F427-4F47-A7BA-1C3C85CDC24F}"/>
  </bookViews>
  <sheets>
    <sheet name="J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6" i="1" l="1"/>
  <c r="A76" i="1"/>
  <c r="E75" i="1"/>
  <c r="A75" i="1"/>
  <c r="E74" i="1"/>
  <c r="A74" i="1"/>
  <c r="E73" i="1"/>
  <c r="A73" i="1"/>
  <c r="F67" i="1"/>
  <c r="E67" i="1"/>
  <c r="F66" i="1"/>
  <c r="E66" i="1"/>
  <c r="F65" i="1"/>
  <c r="E65" i="1"/>
  <c r="F64" i="1"/>
  <c r="E64" i="1"/>
  <c r="F62" i="1"/>
  <c r="E62" i="1"/>
  <c r="F61" i="1"/>
  <c r="E61" i="1"/>
  <c r="F60" i="1"/>
  <c r="E60" i="1"/>
  <c r="D58" i="1"/>
  <c r="D69" i="1" s="1"/>
  <c r="E69" i="1" s="1"/>
  <c r="F69" i="1" s="1"/>
  <c r="C58" i="1"/>
  <c r="F56" i="1"/>
  <c r="E56" i="1"/>
  <c r="F55" i="1"/>
  <c r="E55" i="1"/>
  <c r="F54" i="1"/>
  <c r="E54" i="1"/>
  <c r="F53" i="1"/>
  <c r="D53" i="1"/>
  <c r="E53" i="1" s="1"/>
  <c r="C53" i="1"/>
  <c r="E58" i="1" l="1"/>
  <c r="F58" i="1" s="1"/>
</calcChain>
</file>

<file path=xl/sharedStrings.xml><?xml version="1.0" encoding="utf-8"?>
<sst xmlns="http://schemas.openxmlformats.org/spreadsheetml/2006/main" count="132" uniqueCount="124">
  <si>
    <t>VŠ:</t>
  </si>
  <si>
    <t>Jihočeská univerzita v Českých Budějovicích</t>
  </si>
  <si>
    <t>Rozvojový projekt na rok 2022</t>
  </si>
  <si>
    <t>Formulář pro závěrečnou zprávu - dílčí část projektu</t>
  </si>
  <si>
    <t>Program:</t>
  </si>
  <si>
    <t>Centralizovaný rozvojový program pro veřejné vysoké školy pro rok 2022</t>
  </si>
  <si>
    <t>Tematické zaměření:</t>
  </si>
  <si>
    <t>e) zvyšování kvality prostředí vysokých škol prostřednictvím zavádění opatření proti projevům diskriminace vůči různým skupinám osob a sexuálního obtěžování</t>
  </si>
  <si>
    <t>Název projektu:</t>
  </si>
  <si>
    <t xml:space="preserve">Sociální bezpečí na českých vysokých školách v kontextu akademické etiky </t>
  </si>
  <si>
    <t>Období řešení projektu:</t>
  </si>
  <si>
    <t>Od: 01.01.2022</t>
  </si>
  <si>
    <t>Do: 31.12.2022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</si>
  <si>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</si>
  <si>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</si>
  <si>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</si>
  <si>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</si>
  <si>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</si>
  <si>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</si>
  <si>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</si>
  <si>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</si>
  <si>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</si>
  <si>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</si>
  <si>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Ing. Michal Hojdekr, MBA</t>
  </si>
  <si>
    <t>Ing. Lenka Smítalová</t>
  </si>
  <si>
    <t>Adresa/Web:</t>
  </si>
  <si>
    <t>Branišovská 1645/31a
České Budějovice, 370 05
www.jcu.cz</t>
  </si>
  <si>
    <t>Telefon:</t>
  </si>
  <si>
    <t>E-mail:</t>
  </si>
  <si>
    <t>prorrozv@jcu.cz</t>
  </si>
  <si>
    <t>smitalova@jcu.cz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</si>
  <si>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</si>
  <si>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</si>
  <si>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</si>
  <si>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Zmapovat dosavadní vývoj a aktuální stav nástrojů pro zajišťování „sociálního bezpečí“ na českých vysokých školách. Za tímto účelem provede projektový tým sběr dat a vyhodnocení zkušeností na zapojených  vysokých  školách,  analyzuje  potřeby  relevantních  cílových  skupin  a  bude  usilovat  o strukturaci debaty o hlavních potřebách a výzvách</t>
  </si>
  <si>
    <t>Byla vytvořena výzkumná zpráva, která obsahuje definici, resp. konceptualizaci sociálního bezpečí, průzkum stavu sociálního (ne)bezpečí na českých vysokých školách a univerzitách a rovněž příklady dobré praxe formulované jako soubor doporučení, které mohou zapojené instituce promítnout do své legislativy či procesů.</t>
  </si>
  <si>
    <t>Podpořit  implementaci  konkrétních  nástrojů  pro  posilování  sociálního  bezpečí  na  jednotlivých vysokých školách s využitím zkušeností z českého i zahraničního prostředí a s respektem k rozdílným potřebám jednotlivých institucí.</t>
  </si>
  <si>
    <t>Vznikla sada doporučení pro české vysoké školy v oblasti sociálního (ne)bezpečí.</t>
  </si>
  <si>
    <t>Podpořit pochopení významu akademické integrity a sociální bezpečnosti v akademickém prostředí i v širší neakademické veřejnosti, vysvětlovat celospolečenské dopady neetických praktik ve vysokém školství,  otevřít  debatu  o  konkrétních  otázkách  a  problémech  spojených  s  porušováním  sociální bezpečnosti a akademické etiky. Projekt si v této části klade za cíl zejména poskytnout protiváhu často zjednodušující mediální zkratce a „rámování“ problematiky necitlivou optikou jednotlivých kauz.</t>
  </si>
  <si>
    <t xml:space="preserve">K podpoření významu akademické integrity a sociálního bezpečí v akademickém prostředí i v širší veřejnosti výrazně přispívá vzájemné sdílení zkušeností zapojených vysokých škol i prezentace tématu veřejnosti, ať už formou workshopů, příspěvků na webu projektu, či článků v časopise Universitas. </t>
  </si>
  <si>
    <t>Plnění  výstupů projektu</t>
  </si>
  <si>
    <t>Uveďte výstupy projektu a do jaké míry byly splněny, případně důvod, proč splněny nebyly.</t>
  </si>
  <si>
    <t>Podpora řešení whistleblowingu na JU</t>
  </si>
  <si>
    <t>JU má procesně a komunikačně zajištěn postup v souladu se směrnicí Evropského parlamentu a Rady (EU) 201/1937 o ochraně osob, které oznamují porušení práva EU. V rámci projektu probíhala interní analýza návrhu transpozičního zákona o ochraně oznamovatelů a případného dopadu na interní předpisy.</t>
  </si>
  <si>
    <t>Školení zaměstnanců na témata sociálního bezpečí na VŠ</t>
  </si>
  <si>
    <t>Na JU proběhla školení pro zaměstnance JU, kteří projevili zájem, a to se zaměřením na genderovou problematiku v kontextu veřejných vysokých škol, řízení lidských zdrojů, eitky v akademickém prostředí, genderově senzitivní komunikace v akademickém prostředí.</t>
  </si>
  <si>
    <t>Sdílení zkušeností mezi zapojenými veřejnými vysokými školami</t>
  </si>
  <si>
    <t>Sdílení materiálů a dokumentů pro analýzy a sběr dat pro společnou výzkumnou zprávu a vyhotovení sady doporučení v oblasti sociálního (ne) bezpečí. Účast na konferencích a projektových setkáních - např. semináře pro ombudsosoby, náležitosti etického kodexu, šikana na pracovišti v univerzitním prostředí: Jak ji poznat a řešit (online).</t>
  </si>
  <si>
    <t>Sdílení zkušeností se zahraničními partnerskými institucemi</t>
  </si>
  <si>
    <t>Proběhl průzkum řešení a rešerše Plánů genderové rovnosti zahraničních institucí. Načerpaná inspirace a zdroje budou použity při hodnocení dopadů a revizi plánu genderové rovnosti JU. Účast na konferenci Ending Gender-based Violence i academia - online.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</si>
  <si>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</si>
  <si>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</si>
  <si>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</si>
  <si>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</si>
  <si>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</si>
  <si>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</si>
  <si>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Přesun prostředků z položky 2.4 Materiální náklady ve výši 1 000 Kč na položku 2.7 Stipendia</t>
  </si>
  <si>
    <t>Přesun v rámci povolených limitů.</t>
  </si>
  <si>
    <t>2.</t>
  </si>
  <si>
    <t>Přesun prostředků z položky 2.6 Cestovné ve výši 4 000 Kč na položku 2.7 Stipendia</t>
  </si>
  <si>
    <t>Přesun v rámci povolených limitů mezi položkami osobních nákladů. Zástupci JU využívali možnost účastnit se jednání on-line.</t>
  </si>
  <si>
    <t>3.</t>
  </si>
  <si>
    <t>Přesun prostředků z položky 2.6 Cestovné ve výši 5 188,5 Kč na položku 2.5 Služby a náklady nevýrobní</t>
  </si>
  <si>
    <t>4.</t>
  </si>
  <si>
    <t>Přesun prostředků z položky 2.1 Mzdy ve výši 383 Kč na položku 2.3 Odvody</t>
  </si>
  <si>
    <t>Přesun v rámci povolených limitů mezi položkami osobních nákladů.</t>
  </si>
  <si>
    <t>5.</t>
  </si>
  <si>
    <t>Vratka v roce 2022 ve výši 15 000 Kč z položky 2.6 Cestovné</t>
  </si>
  <si>
    <t>Vypořádání projektu v souladu s pokyny dle Rozhodnutí o poskytnutí dotace. Zástupci JU využívali možnost účastnit se jednání on-line.</t>
  </si>
  <si>
    <t>6.</t>
  </si>
  <si>
    <t>Vratka v roce 2023: z položky 2.6 Cestovné ve výši 5 811,5 Kč a z položky 2.1 Mzdy ve výši 127 Kč. Celkem 5 938,5 Kč.</t>
  </si>
  <si>
    <t>Vypořádání projektu v souladu s pokyny dle Rozhodnutí o poskytnutí dotace.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</si>
  <si>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</si>
  <si>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</si>
  <si>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</si>
  <si>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</si>
  <si>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</si>
  <si>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C13</t>
  </si>
  <si>
    <t>800 tis. Kč (JU)</t>
  </si>
  <si>
    <t>podán navazující projekt v roce 2022</t>
  </si>
  <si>
    <t>C14</t>
  </si>
  <si>
    <t>129 tis. Kč (JU)</t>
  </si>
  <si>
    <t>podán navazující projekt v roce 2023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</si>
  <si>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</si>
  <si>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</si>
  <si>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</si>
  <si>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</si>
  <si>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</si>
  <si>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</si>
  <si>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</si>
  <si>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</si>
  <si>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</si>
  <si>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</si>
  <si>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</si>
  <si>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</si>
  <si>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</si>
  <si>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</si>
  <si>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 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</si>
  <si>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</si>
  <si>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</si>
  <si>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</si>
  <si>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</si>
  <si>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</si>
  <si>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</si>
  <si>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</si>
  <si>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</si>
  <si>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</si>
  <si>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</si>
  <si>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</si>
  <si>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</si>
  <si>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</si>
  <si>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</si>
  <si>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</si>
  <si>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</si>
  <si>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</si>
  <si>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</si>
  <si>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</si>
  <si>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</si>
  <si>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Mzdy a odměny zaměstnanců JU, kteří se podíleli na koordinaci dílčí části porjektu, realizaci jednotlivých výstupů, komunikaci, konzultacích a administraci projektu.</t>
  </si>
  <si>
    <t>Zákonné odvody z položky 2.1 (33,8 %)</t>
  </si>
  <si>
    <t>Náklady na školení pro zaměstnance JU v oblasti genderové problematiky v kontextu veřejných vysokých škol, řízení lidských zdrojů, eitky v akademickém prostředí, genderově senzitivní komunikace. Navázání spolupráce s Asociací společenské odpovědnosti pro další síťování partnerů v oblasti akademické etiky, integrity a řešení genderu/rovnosti podmínek pro zaměstnance a studenty.</t>
  </si>
  <si>
    <t>Stipendium za aktivní účast studentky DSP , za sdílení zkušeností s přístupy k etickým otázkám na akademické půdě v ČR a v zahraničí.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</si>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</sst>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CE4D6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 wrapText="1"/>
    </xf>
    <xf numFmtId="3" fontId="8" fillId="0" borderId="2" xfId="0" applyNumberFormat="1" applyFont="1" applyBorder="1" applyAlignment="1">
      <alignment horizontal="center" wrapText="1"/>
    </xf>
    <xf numFmtId="0" fontId="3" fillId="0" borderId="1" xfId="2" applyFill="1" applyBorder="1" applyAlignment="1">
      <alignment horizontal="center" wrapText="1"/>
    </xf>
    <xf numFmtId="0" fontId="3" fillId="0" borderId="16" xfId="2" applyFill="1" applyBorder="1" applyAlignment="1">
      <alignment horizontal="center" wrapText="1"/>
    </xf>
    <xf numFmtId="0" fontId="3" fillId="0" borderId="2" xfId="2" applyFill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/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9" fontId="7" fillId="2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9" fontId="8" fillId="4" borderId="15" xfId="0" applyNumberFormat="1" applyFont="1" applyFill="1" applyBorder="1" applyAlignment="1">
      <alignment horizontal="center"/>
    </xf>
    <xf numFmtId="49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5" xfId="0" applyFont="1" applyBorder="1" applyAlignment="1">
      <alignment horizontal="center" wrapText="1"/>
    </xf>
    <xf numFmtId="1" fontId="7" fillId="3" borderId="4" xfId="1" applyNumberFormat="1" applyFont="1" applyFill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0" borderId="0" xfId="0" applyAlignment="1">
      <alignment horizontal="left"/>
    </xf>
  </cellXfs>
  <cellStyles count="3">
    <cellStyle name="Hyperlink" xfId="2" xr:uid="{038EBC3A-0ECF-473A-8894-88382B6BDE92}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mitalova@jcu.cz" TargetMode="External"/><Relationship Id="rId1" Type="http://schemas.openxmlformats.org/officeDocument/2006/relationships/hyperlink" Target="mailto:prorrozv@j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3BF53-C64F-41A3-A430-6A6F7AFD1C66}">
  <dimension ref="A1:J79"/>
  <sheetViews>
    <sheetView tabSelected="1" topLeftCell="A44" workbookViewId="0">
      <selection activeCell="A58" sqref="A58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1" t="s">
        <v>0</v>
      </c>
      <c r="B1" s="2" t="s">
        <v>1</v>
      </c>
      <c r="C1" s="3"/>
      <c r="D1" s="3"/>
      <c r="E1" s="3"/>
      <c r="F1" s="4"/>
    </row>
    <row r="2" spans="1:6" ht="15" customHeight="1" x14ac:dyDescent="0.25">
      <c r="A2" s="5" t="s">
        <v>2</v>
      </c>
      <c r="B2" s="6"/>
      <c r="C2" s="6"/>
      <c r="D2" s="6"/>
      <c r="E2" s="6"/>
      <c r="F2" s="7"/>
    </row>
    <row r="3" spans="1:6" ht="15" customHeight="1" x14ac:dyDescent="0.25">
      <c r="A3" s="5" t="s">
        <v>3</v>
      </c>
      <c r="B3" s="6"/>
      <c r="C3" s="6"/>
      <c r="D3" s="6"/>
      <c r="E3" s="6"/>
      <c r="F3" s="7"/>
    </row>
    <row r="4" spans="1:6" x14ac:dyDescent="0.25">
      <c r="A4" s="8" t="s">
        <v>4</v>
      </c>
      <c r="B4" s="9" t="s">
        <v>5</v>
      </c>
      <c r="C4" s="10"/>
      <c r="D4" s="10"/>
      <c r="E4" s="10"/>
      <c r="F4" s="11"/>
    </row>
    <row r="5" spans="1:6" ht="30.75" customHeight="1" x14ac:dyDescent="0.25">
      <c r="A5" s="12" t="s">
        <v>6</v>
      </c>
      <c r="B5" s="9" t="s">
        <v>7</v>
      </c>
      <c r="C5" s="10"/>
      <c r="D5" s="10"/>
      <c r="E5" s="10"/>
      <c r="F5" s="11"/>
    </row>
    <row r="6" spans="1:6" x14ac:dyDescent="0.25">
      <c r="A6" s="13" t="s">
        <v>8</v>
      </c>
      <c r="B6" s="14" t="s">
        <v>9</v>
      </c>
      <c r="C6" s="15"/>
      <c r="D6" s="15"/>
      <c r="E6" s="15"/>
      <c r="F6" s="16"/>
    </row>
    <row r="7" spans="1:6" x14ac:dyDescent="0.25">
      <c r="A7" s="17"/>
      <c r="B7" s="18"/>
      <c r="C7" s="19"/>
      <c r="D7" s="19"/>
      <c r="E7" s="19"/>
      <c r="F7" s="20"/>
    </row>
    <row r="8" spans="1:6" x14ac:dyDescent="0.25">
      <c r="A8" s="21"/>
      <c r="B8" s="22"/>
      <c r="C8" s="23"/>
      <c r="D8" s="23"/>
      <c r="E8" s="23"/>
      <c r="F8" s="24"/>
    </row>
    <row r="9" spans="1:6" ht="25.5" x14ac:dyDescent="0.25">
      <c r="A9" s="12" t="s">
        <v>10</v>
      </c>
      <c r="B9" s="25" t="s">
        <v>11</v>
      </c>
      <c r="C9" s="26"/>
      <c r="D9" s="25" t="s">
        <v>12</v>
      </c>
      <c r="E9" s="27"/>
      <c r="F9" s="26"/>
    </row>
    <row r="10" spans="1:6" ht="25.5" customHeight="1" x14ac:dyDescent="0.25">
      <c r="A10" s="28" t="s">
        <v>13</v>
      </c>
      <c r="B10" s="12" t="s">
        <v>14</v>
      </c>
      <c r="C10" s="29" t="s">
        <v>15</v>
      </c>
      <c r="D10" s="26"/>
      <c r="E10" s="30" t="s">
        <v>16</v>
      </c>
      <c r="F10" s="31"/>
    </row>
    <row r="11" spans="1:6" x14ac:dyDescent="0.25">
      <c r="A11" s="12" t="s">
        <v>17</v>
      </c>
      <c r="B11" s="32">
        <v>150</v>
      </c>
      <c r="C11" s="33">
        <v>150</v>
      </c>
      <c r="D11" s="34"/>
      <c r="E11" s="33">
        <v>0</v>
      </c>
      <c r="F11" s="34"/>
    </row>
    <row r="12" spans="1:6" x14ac:dyDescent="0.25">
      <c r="A12" s="12" t="s">
        <v>18</v>
      </c>
      <c r="B12" s="32">
        <v>129</v>
      </c>
      <c r="C12" s="33">
        <v>129</v>
      </c>
      <c r="D12" s="34"/>
      <c r="E12" s="33">
        <v>0</v>
      </c>
      <c r="F12" s="34"/>
    </row>
    <row r="13" spans="1:6" x14ac:dyDescent="0.25">
      <c r="A13" s="35"/>
      <c r="B13" s="36"/>
      <c r="C13" s="36"/>
      <c r="D13" s="36"/>
      <c r="E13" s="36"/>
      <c r="F13" s="37"/>
    </row>
    <row r="14" spans="1:6" ht="15.75" x14ac:dyDescent="0.25">
      <c r="A14" s="38" t="s">
        <v>19</v>
      </c>
      <c r="B14" s="39"/>
      <c r="C14" s="39"/>
      <c r="D14" s="39"/>
      <c r="E14" s="39"/>
      <c r="F14" s="40"/>
    </row>
    <row r="15" spans="1:6" x14ac:dyDescent="0.25">
      <c r="A15" s="41"/>
      <c r="B15" s="30" t="s">
        <v>20</v>
      </c>
      <c r="C15" s="31"/>
      <c r="D15" s="30" t="s">
        <v>21</v>
      </c>
      <c r="E15" s="42"/>
      <c r="F15" s="31"/>
    </row>
    <row r="16" spans="1:6" x14ac:dyDescent="0.25">
      <c r="A16" s="12" t="s">
        <v>22</v>
      </c>
      <c r="B16" s="43" t="s">
        <v>23</v>
      </c>
      <c r="C16" s="44"/>
      <c r="D16" s="45" t="s">
        <v>24</v>
      </c>
      <c r="E16" s="45"/>
      <c r="F16" s="44"/>
    </row>
    <row r="17" spans="1:9" x14ac:dyDescent="0.25">
      <c r="A17" s="12" t="s">
        <v>0</v>
      </c>
      <c r="B17" s="43" t="s">
        <v>1</v>
      </c>
      <c r="C17" s="44"/>
      <c r="D17" s="45" t="s">
        <v>1</v>
      </c>
      <c r="E17" s="45"/>
      <c r="F17" s="44"/>
    </row>
    <row r="18" spans="1:9" x14ac:dyDescent="0.25">
      <c r="A18" s="12" t="s">
        <v>25</v>
      </c>
      <c r="B18" s="43" t="s">
        <v>26</v>
      </c>
      <c r="C18" s="44"/>
      <c r="D18" s="45" t="s">
        <v>26</v>
      </c>
      <c r="E18" s="45"/>
      <c r="F18" s="44"/>
    </row>
    <row r="19" spans="1:9" x14ac:dyDescent="0.25">
      <c r="A19" s="12" t="s">
        <v>27</v>
      </c>
      <c r="B19" s="46">
        <v>725391382</v>
      </c>
      <c r="C19" s="44"/>
      <c r="D19" s="47">
        <v>602424196</v>
      </c>
      <c r="E19" s="45"/>
      <c r="F19" s="44"/>
    </row>
    <row r="20" spans="1:9" x14ac:dyDescent="0.25">
      <c r="A20" s="12" t="s">
        <v>28</v>
      </c>
      <c r="B20" s="48" t="s">
        <v>29</v>
      </c>
      <c r="C20" s="49"/>
      <c r="D20" s="50" t="s">
        <v>30</v>
      </c>
      <c r="E20" s="50"/>
      <c r="F20" s="49"/>
    </row>
    <row r="21" spans="1:9" x14ac:dyDescent="0.25">
      <c r="A21" s="35"/>
      <c r="B21" s="36"/>
      <c r="C21" s="36"/>
      <c r="D21" s="36"/>
      <c r="E21" s="36"/>
      <c r="F21" s="37"/>
    </row>
    <row r="22" spans="1:9" ht="15" customHeight="1" x14ac:dyDescent="0.25">
      <c r="A22" s="38" t="s">
        <v>31</v>
      </c>
      <c r="B22" s="39"/>
      <c r="C22" s="39"/>
      <c r="D22" s="39"/>
      <c r="E22" s="39"/>
      <c r="F22" s="40"/>
    </row>
    <row r="23" spans="1:9" ht="29.25" customHeight="1" x14ac:dyDescent="0.25">
      <c r="A23" s="12" t="s">
        <v>32</v>
      </c>
      <c r="B23" s="29" t="s">
        <v>33</v>
      </c>
      <c r="C23" s="27"/>
      <c r="D23" s="27"/>
      <c r="E23" s="27"/>
      <c r="F23" s="26"/>
    </row>
    <row r="24" spans="1:9" ht="255" x14ac:dyDescent="0.25">
      <c r="A24" s="51" t="s">
        <v>34</v>
      </c>
      <c r="B24" s="9" t="s">
        <v>35</v>
      </c>
      <c r="C24" s="10"/>
      <c r="D24" s="10"/>
      <c r="E24" s="10"/>
      <c r="F24" s="11"/>
    </row>
    <row r="25" spans="1:9" ht="204" x14ac:dyDescent="0.25">
      <c r="A25" s="51" t="s">
        <v>36</v>
      </c>
      <c r="B25" s="9" t="s">
        <v>37</v>
      </c>
      <c r="C25" s="10"/>
      <c r="D25" s="10"/>
      <c r="E25" s="10"/>
      <c r="F25" s="11"/>
    </row>
    <row r="26" spans="1:9" ht="395.25" x14ac:dyDescent="0.25">
      <c r="A26" s="51" t="s">
        <v>38</v>
      </c>
      <c r="B26" s="9" t="s">
        <v>39</v>
      </c>
      <c r="C26" s="10"/>
      <c r="D26" s="10"/>
      <c r="E26" s="10"/>
      <c r="F26" s="11"/>
    </row>
    <row r="27" spans="1:9" x14ac:dyDescent="0.25">
      <c r="A27" s="35"/>
      <c r="B27" s="36"/>
      <c r="C27" s="36"/>
      <c r="D27" s="36"/>
      <c r="E27" s="36"/>
      <c r="F27" s="37"/>
    </row>
    <row r="28" spans="1:9" ht="25.5" x14ac:dyDescent="0.25">
      <c r="A28" s="12" t="s">
        <v>40</v>
      </c>
      <c r="B28" s="29" t="s">
        <v>41</v>
      </c>
      <c r="C28" s="27"/>
      <c r="D28" s="27"/>
      <c r="E28" s="27"/>
      <c r="F28" s="26"/>
      <c r="I28" s="52"/>
    </row>
    <row r="29" spans="1:9" ht="42" customHeight="1" x14ac:dyDescent="0.25">
      <c r="A29" s="51" t="s">
        <v>42</v>
      </c>
      <c r="B29" s="9" t="s">
        <v>43</v>
      </c>
      <c r="C29" s="10"/>
      <c r="D29" s="10"/>
      <c r="E29" s="10"/>
      <c r="F29" s="11"/>
    </row>
    <row r="30" spans="1:9" ht="45" customHeight="1" x14ac:dyDescent="0.25">
      <c r="A30" s="51" t="s">
        <v>44</v>
      </c>
      <c r="B30" s="9" t="s">
        <v>45</v>
      </c>
      <c r="C30" s="10"/>
      <c r="D30" s="10"/>
      <c r="E30" s="10"/>
      <c r="F30" s="11"/>
    </row>
    <row r="31" spans="1:9" ht="58.5" customHeight="1" x14ac:dyDescent="0.25">
      <c r="A31" s="51" t="s">
        <v>46</v>
      </c>
      <c r="B31" s="9" t="s">
        <v>47</v>
      </c>
      <c r="C31" s="10"/>
      <c r="D31" s="10"/>
      <c r="E31" s="10"/>
      <c r="F31" s="11"/>
    </row>
    <row r="32" spans="1:9" ht="60" customHeight="1" x14ac:dyDescent="0.25">
      <c r="A32" s="51" t="s">
        <v>48</v>
      </c>
      <c r="B32" s="9" t="s">
        <v>49</v>
      </c>
      <c r="C32" s="10"/>
      <c r="D32" s="10"/>
      <c r="E32" s="10"/>
      <c r="F32" s="11"/>
    </row>
    <row r="33" spans="1:10" x14ac:dyDescent="0.25">
      <c r="A33" s="35"/>
      <c r="B33" s="36"/>
      <c r="C33" s="36"/>
      <c r="D33" s="36"/>
      <c r="E33" s="36"/>
      <c r="F33" s="37"/>
    </row>
    <row r="34" spans="1:10" ht="33.75" customHeight="1" x14ac:dyDescent="0.25">
      <c r="A34" s="12" t="s">
        <v>50</v>
      </c>
      <c r="B34" s="30" t="s">
        <v>51</v>
      </c>
      <c r="C34" s="42"/>
      <c r="D34" s="42"/>
      <c r="E34" s="42"/>
      <c r="F34" s="31"/>
    </row>
    <row r="35" spans="1:10" ht="45" customHeight="1" x14ac:dyDescent="0.25">
      <c r="A35" s="12" t="s">
        <v>52</v>
      </c>
      <c r="B35" s="30" t="s">
        <v>53</v>
      </c>
      <c r="C35" s="31"/>
      <c r="D35" s="30" t="s">
        <v>54</v>
      </c>
      <c r="E35" s="42"/>
      <c r="F35" s="31"/>
      <c r="J35" s="53"/>
    </row>
    <row r="36" spans="1:10" ht="28.5" customHeight="1" x14ac:dyDescent="0.25">
      <c r="A36" s="54" t="s">
        <v>55</v>
      </c>
      <c r="B36" s="55" t="s">
        <v>56</v>
      </c>
      <c r="C36" s="56"/>
      <c r="D36" s="55" t="s">
        <v>57</v>
      </c>
      <c r="E36" s="57"/>
      <c r="F36" s="56"/>
    </row>
    <row r="37" spans="1:10" ht="44.25" customHeight="1" x14ac:dyDescent="0.25">
      <c r="A37" s="54" t="s">
        <v>58</v>
      </c>
      <c r="B37" s="55" t="s">
        <v>59</v>
      </c>
      <c r="C37" s="56"/>
      <c r="D37" s="55" t="s">
        <v>60</v>
      </c>
      <c r="E37" s="57"/>
      <c r="F37" s="56"/>
    </row>
    <row r="38" spans="1:10" ht="43.5" customHeight="1" x14ac:dyDescent="0.25">
      <c r="A38" s="54" t="s">
        <v>61</v>
      </c>
      <c r="B38" s="55" t="s">
        <v>62</v>
      </c>
      <c r="C38" s="56"/>
      <c r="D38" s="55" t="s">
        <v>60</v>
      </c>
      <c r="E38" s="57"/>
      <c r="F38" s="56"/>
    </row>
    <row r="39" spans="1:10" ht="28.5" customHeight="1" x14ac:dyDescent="0.25">
      <c r="A39" s="54" t="s">
        <v>63</v>
      </c>
      <c r="B39" s="55" t="s">
        <v>64</v>
      </c>
      <c r="C39" s="56"/>
      <c r="D39" s="55" t="s">
        <v>65</v>
      </c>
      <c r="E39" s="57"/>
      <c r="F39" s="56"/>
    </row>
    <row r="40" spans="1:10" ht="43.5" customHeight="1" x14ac:dyDescent="0.25">
      <c r="A40" s="54" t="s">
        <v>66</v>
      </c>
      <c r="B40" s="55" t="s">
        <v>67</v>
      </c>
      <c r="C40" s="56"/>
      <c r="D40" s="9" t="s">
        <v>68</v>
      </c>
      <c r="E40" s="10"/>
      <c r="F40" s="11"/>
    </row>
    <row r="41" spans="1:10" ht="32.25" customHeight="1" x14ac:dyDescent="0.25">
      <c r="A41" s="54" t="s">
        <v>69</v>
      </c>
      <c r="B41" s="55" t="s">
        <v>70</v>
      </c>
      <c r="C41" s="56"/>
      <c r="D41" s="9" t="s">
        <v>71</v>
      </c>
      <c r="E41" s="10"/>
      <c r="F41" s="11"/>
    </row>
    <row r="42" spans="1:10" x14ac:dyDescent="0.25">
      <c r="A42" s="35"/>
      <c r="B42" s="36"/>
      <c r="C42" s="36"/>
      <c r="D42" s="36"/>
      <c r="E42" s="36"/>
      <c r="F42" s="37"/>
    </row>
    <row r="43" spans="1:10" ht="46.5" customHeight="1" x14ac:dyDescent="0.25">
      <c r="A43" s="12" t="s">
        <v>72</v>
      </c>
      <c r="B43" s="30" t="s">
        <v>73</v>
      </c>
      <c r="C43" s="42"/>
      <c r="D43" s="42"/>
      <c r="E43" s="42"/>
      <c r="F43" s="31"/>
    </row>
    <row r="44" spans="1:10" ht="33.75" customHeight="1" x14ac:dyDescent="0.25">
      <c r="A44" s="41"/>
      <c r="B44" s="54" t="s">
        <v>74</v>
      </c>
      <c r="C44" s="30" t="s">
        <v>75</v>
      </c>
      <c r="D44" s="31"/>
      <c r="E44" s="30" t="s">
        <v>76</v>
      </c>
      <c r="F44" s="31"/>
    </row>
    <row r="45" spans="1:10" ht="24.75" customHeight="1" x14ac:dyDescent="0.25">
      <c r="A45" s="58" t="s">
        <v>77</v>
      </c>
      <c r="B45" s="51">
        <v>2021</v>
      </c>
      <c r="C45" s="9" t="s">
        <v>78</v>
      </c>
      <c r="D45" s="11"/>
      <c r="E45" s="9" t="s">
        <v>79</v>
      </c>
      <c r="F45" s="11"/>
    </row>
    <row r="46" spans="1:10" ht="26.25" customHeight="1" x14ac:dyDescent="0.25">
      <c r="A46" s="58" t="s">
        <v>80</v>
      </c>
      <c r="B46" s="51">
        <v>2022</v>
      </c>
      <c r="C46" s="9" t="s">
        <v>81</v>
      </c>
      <c r="D46" s="11"/>
      <c r="E46" s="9" t="s">
        <v>82</v>
      </c>
      <c r="F46" s="11"/>
    </row>
    <row r="47" spans="1:10" x14ac:dyDescent="0.25">
      <c r="A47" s="58"/>
      <c r="B47" s="51"/>
      <c r="C47" s="9"/>
      <c r="D47" s="11"/>
      <c r="E47" s="9"/>
      <c r="F47" s="11"/>
    </row>
    <row r="48" spans="1:10" x14ac:dyDescent="0.25">
      <c r="A48" s="58"/>
      <c r="B48" s="51"/>
      <c r="C48" s="9"/>
      <c r="D48" s="11"/>
      <c r="E48" s="9"/>
      <c r="F48" s="11"/>
    </row>
    <row r="49" spans="1:6" x14ac:dyDescent="0.25">
      <c r="A49" s="58"/>
      <c r="B49" s="51"/>
      <c r="C49" s="9"/>
      <c r="D49" s="11"/>
      <c r="E49" s="9"/>
      <c r="F49" s="11"/>
    </row>
    <row r="50" spans="1:6" x14ac:dyDescent="0.25">
      <c r="A50" s="35"/>
      <c r="B50" s="36"/>
      <c r="C50" s="36"/>
      <c r="D50" s="36"/>
      <c r="E50" s="36"/>
      <c r="F50" s="37"/>
    </row>
    <row r="51" spans="1:6" ht="15" customHeight="1" x14ac:dyDescent="0.25">
      <c r="A51" s="2" t="s">
        <v>83</v>
      </c>
      <c r="B51" s="3"/>
      <c r="C51" s="3"/>
      <c r="D51" s="3"/>
      <c r="E51" s="3"/>
      <c r="F51" s="4"/>
    </row>
    <row r="52" spans="1:6" ht="38.25" x14ac:dyDescent="0.25">
      <c r="A52" s="59"/>
      <c r="B52" s="59"/>
      <c r="C52" s="54" t="s">
        <v>84</v>
      </c>
      <c r="D52" s="54" t="s">
        <v>85</v>
      </c>
      <c r="E52" s="60" t="s">
        <v>86</v>
      </c>
      <c r="F52" s="61" t="s">
        <v>87</v>
      </c>
    </row>
    <row r="53" spans="1:6" ht="31.5" x14ac:dyDescent="0.25">
      <c r="A53" s="62" t="s">
        <v>55</v>
      </c>
      <c r="B53" s="28" t="s">
        <v>88</v>
      </c>
      <c r="C53" s="63">
        <f>SUM(C54:C56)</f>
        <v>0</v>
      </c>
      <c r="D53" s="63">
        <f>SUM(D54:D56)</f>
        <v>0</v>
      </c>
      <c r="E53" s="63">
        <f>D53-C53</f>
        <v>0</v>
      </c>
      <c r="F53" s="64">
        <f>IFERROR((D53-C53)/ABS(C53),0)</f>
        <v>0</v>
      </c>
    </row>
    <row r="54" spans="1:6" ht="25.5" x14ac:dyDescent="0.25">
      <c r="A54" s="65" t="s">
        <v>89</v>
      </c>
      <c r="B54" s="58" t="s">
        <v>90</v>
      </c>
      <c r="C54" s="66">
        <v>0</v>
      </c>
      <c r="D54" s="66">
        <v>0</v>
      </c>
      <c r="E54" s="63">
        <f t="shared" ref="E54:E56" si="0">D54-C54</f>
        <v>0</v>
      </c>
      <c r="F54" s="64">
        <f t="shared" ref="F54:F55" si="1">IFERROR((D54-C54)/ABS(C54),0)</f>
        <v>0</v>
      </c>
    </row>
    <row r="55" spans="1:6" ht="25.5" x14ac:dyDescent="0.25">
      <c r="A55" s="65" t="s">
        <v>91</v>
      </c>
      <c r="B55" s="58" t="s">
        <v>92</v>
      </c>
      <c r="C55" s="66">
        <v>0</v>
      </c>
      <c r="D55" s="66">
        <v>0</v>
      </c>
      <c r="E55" s="63">
        <f t="shared" si="0"/>
        <v>0</v>
      </c>
      <c r="F55" s="64">
        <f t="shared" si="1"/>
        <v>0</v>
      </c>
    </row>
    <row r="56" spans="1:6" x14ac:dyDescent="0.25">
      <c r="A56" s="65" t="s">
        <v>93</v>
      </c>
      <c r="B56" s="58" t="s">
        <v>94</v>
      </c>
      <c r="C56" s="66">
        <v>0</v>
      </c>
      <c r="D56" s="66">
        <v>0</v>
      </c>
      <c r="E56" s="63">
        <f t="shared" si="0"/>
        <v>0</v>
      </c>
      <c r="F56" s="64">
        <f>IFERROR((D56-C56)/ABS(C56),0)</f>
        <v>0</v>
      </c>
    </row>
    <row r="57" spans="1:6" x14ac:dyDescent="0.25">
      <c r="A57" s="35"/>
      <c r="B57" s="36"/>
      <c r="C57" s="36"/>
      <c r="D57" s="36"/>
      <c r="E57" s="36"/>
      <c r="F57" s="37"/>
    </row>
    <row r="58" spans="1:6" ht="31.5" x14ac:dyDescent="0.25">
      <c r="A58" s="62" t="s">
        <v>58</v>
      </c>
      <c r="B58" s="28" t="s">
        <v>95</v>
      </c>
      <c r="C58" s="63">
        <f>SUM(C60:C67)</f>
        <v>150</v>
      </c>
      <c r="D58" s="63">
        <f>SUM(D60:D67)</f>
        <v>129.06099999999998</v>
      </c>
      <c r="E58" s="63">
        <f>D58-C58</f>
        <v>-20.939000000000021</v>
      </c>
      <c r="F58" s="67">
        <f>E58/C$69</f>
        <v>-0.13959333333333349</v>
      </c>
    </row>
    <row r="59" spans="1:6" ht="15.75" x14ac:dyDescent="0.25">
      <c r="A59" s="68"/>
      <c r="B59" s="69" t="s">
        <v>96</v>
      </c>
      <c r="C59" s="70"/>
      <c r="D59" s="70"/>
      <c r="E59" s="70"/>
      <c r="F59" s="71" t="s">
        <v>97</v>
      </c>
    </row>
    <row r="60" spans="1:6" x14ac:dyDescent="0.25">
      <c r="A60" s="65" t="s">
        <v>98</v>
      </c>
      <c r="B60" s="58" t="s">
        <v>99</v>
      </c>
      <c r="C60" s="66">
        <v>86</v>
      </c>
      <c r="D60" s="72">
        <v>85.49</v>
      </c>
      <c r="E60" s="63">
        <f>SUM(D60-C60)</f>
        <v>-0.51000000000000512</v>
      </c>
      <c r="F60" s="67">
        <f>E60/C$69</f>
        <v>-3.4000000000000341E-3</v>
      </c>
    </row>
    <row r="61" spans="1:6" ht="102" x14ac:dyDescent="0.25">
      <c r="A61" s="65" t="s">
        <v>100</v>
      </c>
      <c r="B61" s="58" t="s">
        <v>101</v>
      </c>
      <c r="C61" s="66">
        <v>0</v>
      </c>
      <c r="D61" s="66">
        <v>0</v>
      </c>
      <c r="E61" s="63">
        <f t="shared" ref="E61:E62" si="2">SUM(D61-C61)</f>
        <v>0</v>
      </c>
      <c r="F61" s="67">
        <f t="shared" ref="F61:F69" si="3">E61/C$69</f>
        <v>0</v>
      </c>
    </row>
    <row r="62" spans="1:6" ht="63.75" x14ac:dyDescent="0.25">
      <c r="A62" s="65" t="s">
        <v>102</v>
      </c>
      <c r="B62" s="58" t="s">
        <v>103</v>
      </c>
      <c r="C62" s="66">
        <v>28</v>
      </c>
      <c r="D62" s="66">
        <v>28.382999999999999</v>
      </c>
      <c r="E62" s="63">
        <f t="shared" si="2"/>
        <v>0.38299999999999912</v>
      </c>
      <c r="F62" s="67">
        <f t="shared" si="3"/>
        <v>2.5533333333333276E-3</v>
      </c>
    </row>
    <row r="63" spans="1:6" ht="15.75" x14ac:dyDescent="0.25">
      <c r="A63" s="41"/>
      <c r="B63" s="69" t="s">
        <v>104</v>
      </c>
      <c r="C63" s="70"/>
      <c r="D63" s="70"/>
      <c r="E63" s="70"/>
      <c r="F63" s="67"/>
    </row>
    <row r="64" spans="1:6" ht="25.5" x14ac:dyDescent="0.25">
      <c r="A64" s="65" t="s">
        <v>105</v>
      </c>
      <c r="B64" s="58" t="s">
        <v>106</v>
      </c>
      <c r="C64" s="66">
        <v>1</v>
      </c>
      <c r="D64" s="66">
        <v>0</v>
      </c>
      <c r="E64" s="63">
        <f>SUM(D64-C64)</f>
        <v>-1</v>
      </c>
      <c r="F64" s="67">
        <f t="shared" si="3"/>
        <v>-6.6666666666666671E-3</v>
      </c>
    </row>
    <row r="65" spans="1:6" x14ac:dyDescent="0.25">
      <c r="A65" s="65" t="s">
        <v>107</v>
      </c>
      <c r="B65" s="58" t="s">
        <v>108</v>
      </c>
      <c r="C65" s="66">
        <v>5</v>
      </c>
      <c r="D65" s="66">
        <v>10.188000000000001</v>
      </c>
      <c r="E65" s="63">
        <f t="shared" ref="E65:E67" si="4">SUM(D65-C65)</f>
        <v>5.1880000000000006</v>
      </c>
      <c r="F65" s="67">
        <f t="shared" si="3"/>
        <v>3.4586666666666668E-2</v>
      </c>
    </row>
    <row r="66" spans="1:6" x14ac:dyDescent="0.25">
      <c r="A66" s="65" t="s">
        <v>109</v>
      </c>
      <c r="B66" s="58" t="s">
        <v>110</v>
      </c>
      <c r="C66" s="66">
        <v>30</v>
      </c>
      <c r="D66" s="66">
        <v>0</v>
      </c>
      <c r="E66" s="63">
        <f t="shared" si="4"/>
        <v>-30</v>
      </c>
      <c r="F66" s="67">
        <f t="shared" si="3"/>
        <v>-0.2</v>
      </c>
    </row>
    <row r="67" spans="1:6" x14ac:dyDescent="0.25">
      <c r="A67" s="65" t="s">
        <v>111</v>
      </c>
      <c r="B67" s="58" t="s">
        <v>112</v>
      </c>
      <c r="C67" s="66">
        <v>0</v>
      </c>
      <c r="D67" s="66">
        <v>5</v>
      </c>
      <c r="E67" s="63">
        <f t="shared" si="4"/>
        <v>5</v>
      </c>
      <c r="F67" s="67">
        <f t="shared" si="3"/>
        <v>3.3333333333333333E-2</v>
      </c>
    </row>
    <row r="68" spans="1:6" x14ac:dyDescent="0.25">
      <c r="A68" s="35"/>
      <c r="B68" s="36"/>
      <c r="C68" s="36"/>
      <c r="D68" s="36"/>
      <c r="E68" s="36"/>
      <c r="F68" s="37"/>
    </row>
    <row r="69" spans="1:6" ht="31.5" x14ac:dyDescent="0.25">
      <c r="A69" s="62" t="s">
        <v>61</v>
      </c>
      <c r="B69" s="28" t="s">
        <v>113</v>
      </c>
      <c r="C69" s="63">
        <v>150</v>
      </c>
      <c r="D69" s="63">
        <f>SUM(D58,D53,)</f>
        <v>129.06099999999998</v>
      </c>
      <c r="E69" s="63">
        <f>D69-C69</f>
        <v>-20.939000000000021</v>
      </c>
      <c r="F69" s="67">
        <f t="shared" si="3"/>
        <v>-0.13959333333333349</v>
      </c>
    </row>
    <row r="70" spans="1:6" x14ac:dyDescent="0.25">
      <c r="A70" s="35"/>
      <c r="B70" s="36"/>
      <c r="C70" s="36"/>
      <c r="D70" s="36"/>
      <c r="E70" s="36"/>
      <c r="F70" s="37"/>
    </row>
    <row r="71" spans="1:6" ht="15" customHeight="1" x14ac:dyDescent="0.25">
      <c r="A71" s="2" t="s">
        <v>114</v>
      </c>
      <c r="B71" s="3"/>
      <c r="C71" s="3"/>
      <c r="D71" s="3"/>
      <c r="E71" s="3"/>
      <c r="F71" s="4"/>
    </row>
    <row r="72" spans="1:6" ht="25.5" x14ac:dyDescent="0.25">
      <c r="A72" s="54" t="s">
        <v>115</v>
      </c>
      <c r="B72" s="30" t="s">
        <v>116</v>
      </c>
      <c r="C72" s="42"/>
      <c r="D72" s="31"/>
      <c r="E72" s="30" t="s">
        <v>117</v>
      </c>
      <c r="F72" s="31"/>
    </row>
    <row r="73" spans="1:6" ht="45" customHeight="1" x14ac:dyDescent="0.25">
      <c r="A73" s="73" t="str">
        <f>A60</f>
        <v>2.1</v>
      </c>
      <c r="B73" s="74" t="s">
        <v>118</v>
      </c>
      <c r="C73" s="74"/>
      <c r="D73" s="74"/>
      <c r="E73" s="75">
        <f>D60</f>
        <v>85.49</v>
      </c>
      <c r="F73" s="76"/>
    </row>
    <row r="74" spans="1:6" x14ac:dyDescent="0.25">
      <c r="A74" s="73" t="str">
        <f>A62</f>
        <v>2.3</v>
      </c>
      <c r="B74" s="75" t="s">
        <v>119</v>
      </c>
      <c r="C74" s="77"/>
      <c r="D74" s="76"/>
      <c r="E74" s="75">
        <f>D62</f>
        <v>28.382999999999999</v>
      </c>
      <c r="F74" s="76"/>
    </row>
    <row r="75" spans="1:6" ht="75.75" customHeight="1" x14ac:dyDescent="0.25">
      <c r="A75" s="73" t="str">
        <f>A65</f>
        <v>2.5</v>
      </c>
      <c r="B75" s="75" t="s">
        <v>120</v>
      </c>
      <c r="C75" s="77"/>
      <c r="D75" s="76"/>
      <c r="E75" s="75">
        <f>D65</f>
        <v>10.188000000000001</v>
      </c>
      <c r="F75" s="76"/>
    </row>
    <row r="76" spans="1:6" ht="43.5" customHeight="1" x14ac:dyDescent="0.25">
      <c r="A76" s="73" t="str">
        <f>A67</f>
        <v>2.7</v>
      </c>
      <c r="B76" s="75" t="s">
        <v>121</v>
      </c>
      <c r="C76" s="77"/>
      <c r="D76" s="76"/>
      <c r="E76" s="75">
        <f>D67</f>
        <v>5</v>
      </c>
      <c r="F76" s="76"/>
    </row>
    <row r="77" spans="1:6" x14ac:dyDescent="0.25">
      <c r="A77" s="78"/>
      <c r="B77" s="78"/>
      <c r="C77" s="78"/>
      <c r="D77" s="78"/>
      <c r="E77" s="78"/>
      <c r="F77" s="78"/>
    </row>
    <row r="78" spans="1:6" x14ac:dyDescent="0.25">
      <c r="A78" s="79" t="s">
        <v>122</v>
      </c>
      <c r="B78" s="79"/>
      <c r="C78" s="79"/>
      <c r="D78" s="79"/>
      <c r="E78" s="79"/>
      <c r="F78" s="79"/>
    </row>
    <row r="79" spans="1:6" x14ac:dyDescent="0.25">
      <c r="A79" s="79" t="s">
        <v>123</v>
      </c>
      <c r="B79" s="79"/>
      <c r="C79" s="79"/>
      <c r="D79" s="79"/>
      <c r="E79" s="79"/>
      <c r="F79" s="79"/>
    </row>
  </sheetData>
  <mergeCells count="89">
    <mergeCell ref="B76:D76"/>
    <mergeCell ref="E76:F76"/>
    <mergeCell ref="A78:F78"/>
    <mergeCell ref="A79:F79"/>
    <mergeCell ref="B73:D73"/>
    <mergeCell ref="E73:F73"/>
    <mergeCell ref="B74:D74"/>
    <mergeCell ref="E74:F74"/>
    <mergeCell ref="B75:D75"/>
    <mergeCell ref="E75:F75"/>
    <mergeCell ref="A57:F57"/>
    <mergeCell ref="A68:F68"/>
    <mergeCell ref="A70:F70"/>
    <mergeCell ref="A71:F71"/>
    <mergeCell ref="B72:D72"/>
    <mergeCell ref="E72:F72"/>
    <mergeCell ref="C48:D48"/>
    <mergeCell ref="E48:F48"/>
    <mergeCell ref="C49:D49"/>
    <mergeCell ref="E49:F49"/>
    <mergeCell ref="A50:F50"/>
    <mergeCell ref="A51:F51"/>
    <mergeCell ref="C45:D45"/>
    <mergeCell ref="E45:F45"/>
    <mergeCell ref="C46:D46"/>
    <mergeCell ref="E46:F46"/>
    <mergeCell ref="C47:D47"/>
    <mergeCell ref="E47:F47"/>
    <mergeCell ref="B41:C41"/>
    <mergeCell ref="D41:F41"/>
    <mergeCell ref="A42:F42"/>
    <mergeCell ref="B43:F43"/>
    <mergeCell ref="C44:D44"/>
    <mergeCell ref="E44:F44"/>
    <mergeCell ref="B38:C38"/>
    <mergeCell ref="D38:F38"/>
    <mergeCell ref="B39:C39"/>
    <mergeCell ref="D39:F39"/>
    <mergeCell ref="B40:C40"/>
    <mergeCell ref="D40:F40"/>
    <mergeCell ref="B35:C35"/>
    <mergeCell ref="D35:F35"/>
    <mergeCell ref="B36:C36"/>
    <mergeCell ref="D36:F36"/>
    <mergeCell ref="B37:C37"/>
    <mergeCell ref="D37:F37"/>
    <mergeCell ref="B29:F29"/>
    <mergeCell ref="B30:F30"/>
    <mergeCell ref="B31:F31"/>
    <mergeCell ref="B32:F32"/>
    <mergeCell ref="A33:F33"/>
    <mergeCell ref="B34:F34"/>
    <mergeCell ref="B23:F23"/>
    <mergeCell ref="B24:F24"/>
    <mergeCell ref="B25:F25"/>
    <mergeCell ref="B26:F26"/>
    <mergeCell ref="A27:F27"/>
    <mergeCell ref="B28:F28"/>
    <mergeCell ref="B19:C19"/>
    <mergeCell ref="D19:F19"/>
    <mergeCell ref="B20:C20"/>
    <mergeCell ref="D20:F20"/>
    <mergeCell ref="A21:F21"/>
    <mergeCell ref="A22:F22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B1:F1"/>
    <mergeCell ref="A2:F2"/>
    <mergeCell ref="A3:F3"/>
    <mergeCell ref="B4:F4"/>
    <mergeCell ref="B5:F5"/>
    <mergeCell ref="A6:A8"/>
    <mergeCell ref="B6:F8"/>
  </mergeCells>
  <hyperlinks>
    <hyperlink ref="B20" r:id="rId1" xr:uid="{B4DA03D5-A0C4-46D5-9AD5-850B58980ED4}"/>
    <hyperlink ref="D20" r:id="rId2" xr:uid="{6E81DF31-33DE-485C-B970-46AAAB406FAA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Smítalová Lenka Ing.</dc:creator>
  <cp:lastModifiedBy>Smítalová Lenka Ing.</cp:lastModifiedBy>
  <dcterms:created xsi:type="dcterms:W3CDTF">2023-02-22T11:30:21Z</dcterms:created>
  <dcterms:modified xsi:type="dcterms:W3CDTF">2023-02-22T11:30:55Z</dcterms:modified>
</cp:coreProperties>
</file>