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TAG\EWP\CRP EWP 2022\"/>
    </mc:Choice>
  </mc:AlternateContent>
  <bookViews>
    <workbookView xWindow="0" yWindow="0" windowWidth="25200" windowHeight="11280"/>
  </bookViews>
  <sheets>
    <sheet name="JČU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3" l="1"/>
  <c r="F50" i="3" s="1"/>
  <c r="E51" i="3"/>
  <c r="F51" i="3" s="1"/>
  <c r="E52" i="3"/>
  <c r="F52" i="3" s="1"/>
  <c r="C54" i="3"/>
  <c r="D54" i="3"/>
  <c r="E56" i="3"/>
  <c r="F56" i="3" s="1"/>
  <c r="E57" i="3"/>
  <c r="F57" i="3" s="1"/>
  <c r="E58" i="3"/>
  <c r="F58" i="3" s="1"/>
  <c r="E60" i="3"/>
  <c r="F60" i="3" s="1"/>
  <c r="E61" i="3"/>
  <c r="F61" i="3" s="1"/>
  <c r="E62" i="3"/>
  <c r="F62" i="3" s="1"/>
  <c r="E63" i="3"/>
  <c r="F63" i="3" s="1"/>
  <c r="D64" i="3" l="1"/>
  <c r="E64" i="3" s="1"/>
  <c r="F64" i="3" s="1"/>
  <c r="E54" i="3"/>
  <c r="F54" i="3" s="1"/>
  <c r="E49" i="3"/>
  <c r="F49" i="3" s="1"/>
</calcChain>
</file>

<file path=xl/comments1.xml><?xml version="1.0" encoding="utf-8"?>
<comments xmlns="http://schemas.openxmlformats.org/spreadsheetml/2006/main">
  <authors>
    <author>tc={CC0697C8-4ABA-4F04-8176-28F8E2B45A01}</author>
    <author>tc={740DD18E-55EF-4962-8CB1-5B45128A938B}</author>
  </authors>
  <commentList>
    <comment ref="D39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Proč se nečerpalo celých 80 tis.? 80 tis. je minimální částka pro pořízení inevestice.</t>
        </r>
      </text>
    </comment>
    <comment ref="D41" authorId="1" shapeId="0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Prosím, uveďte zde spefifikaci vratky = kolik prostředků z jaké kapitoly bylo/bude vráceno</t>
        </r>
      </text>
    </comment>
  </commentList>
</comments>
</file>

<file path=xl/sharedStrings.xml><?xml version="1.0" encoding="utf-8"?>
<sst xmlns="http://schemas.openxmlformats.org/spreadsheetml/2006/main" count="125" uniqueCount="114">
  <si>
    <t>Program:</t>
  </si>
  <si>
    <t>Název projektu: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</si>
  <si>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</si>
  <si>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</si>
  <si>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</si>
  <si>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</si>
  <si>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</si>
  <si>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</si>
  <si>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</si>
  <si>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</si>
  <si>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</si>
  <si>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</si>
  <si>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</si>
  <si>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</si>
  <si>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</si>
  <si>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</si>
  <si>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</si>
  <si>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>Změny v řešení</t>
  </si>
  <si>
    <t>Jednotlivé změny (přidejte řádky dle potřeby)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</si>
  <si>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</si>
  <si>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</si>
  <si>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</si>
  <si>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</si>
  <si>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</si>
  <si>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Přidělená dotace na řešení projektu - ukazatel I (v tis. Kč)</t>
  </si>
  <si>
    <t>Čerpání dotace (v tis. Kč)</t>
  </si>
  <si>
    <t>Kapitálové finanční prostředky celkem</t>
  </si>
  <si>
    <t>Dlouhodobý nehmotný majetek (SW, licence)</t>
  </si>
  <si>
    <t>Samostatné věci movité (stroje, zařízení)</t>
  </si>
  <si>
    <t>Ostatní technické zhodnocení</t>
  </si>
  <si>
    <t>1.2</t>
  </si>
  <si>
    <t>1.3</t>
  </si>
  <si>
    <t>1.4</t>
  </si>
  <si>
    <t>Mzdy (včetně pohyblivých složek)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</si>
  <si>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</si>
  <si>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Odvody pojistného na veřejné zdravotní pojištění a pojistného na sociální zabezpečení a příspěvku na státní politiku zaměstnanosti a příděly do sociálního fondu</t>
  </si>
  <si>
    <t>2.</t>
  </si>
  <si>
    <t>Běžné finanční prostředky celkem</t>
  </si>
  <si>
    <t>Osobní náklady:</t>
  </si>
  <si>
    <t>2.1</t>
  </si>
  <si>
    <t>2.2</t>
  </si>
  <si>
    <t>2.3</t>
  </si>
  <si>
    <t>Ostatní:</t>
  </si>
  <si>
    <t>Materiální náklady (včetně drobného majetku)</t>
  </si>
  <si>
    <t xml:space="preserve">Služby a náklady nevýrobní </t>
  </si>
  <si>
    <t>Cestovní náhrady</t>
  </si>
  <si>
    <t>Stipendia</t>
  </si>
  <si>
    <t>2.4</t>
  </si>
  <si>
    <t>2.5</t>
  </si>
  <si>
    <t>2.6</t>
  </si>
  <si>
    <t>2.7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</si>
  <si>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</si>
  <si>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</si>
  <si>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</si>
  <si>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Název výdaje a jeho zdůvodnění</t>
  </si>
  <si>
    <t>Částka (v tis. Kč)</t>
  </si>
  <si>
    <t>1.</t>
  </si>
  <si>
    <t>Číslo položky (viz předchozí tabulka)</t>
  </si>
  <si>
    <t>Tematické zaměření: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</si>
  <si>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</si>
  <si>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Rozdíl (v tis. Kč)</t>
  </si>
  <si>
    <t>Číslo změny</t>
  </si>
  <si>
    <t>Rozdíl (v %)</t>
  </si>
  <si>
    <t xml:space="preserve"> Cíl projektu</t>
  </si>
  <si>
    <t>Plnění  výstupů projektu</t>
  </si>
  <si>
    <t>Uveďte výstupy projektu a do jaké míry byly splněny, případně důvod, proč splněny nebyly.</t>
  </si>
  <si>
    <t>Uveďte stanovený cíl a uveďte, do jaké míry byl splněn, případně důvod, proč splněn nebyl.</t>
  </si>
  <si>
    <t>VŠ:</t>
  </si>
  <si>
    <t>* VŠ vyplní pouze žlutě podbarvená pole tabulky.</t>
  </si>
  <si>
    <t>Rozvojový projekt na rok 2021</t>
  </si>
  <si>
    <t>Specifikace čerpání finanční dotace na řešení projektu *</t>
  </si>
  <si>
    <t>Formulář pro závěrečnou zprávu - dílčí část projektu</t>
  </si>
  <si>
    <t>Pokud došlo v průběhu řešení ke změnám, uveďte je a vysvětlete příčinu.</t>
  </si>
  <si>
    <t>Zdůvodnění</t>
  </si>
  <si>
    <t>Do: 31. 12. 2021</t>
  </si>
  <si>
    <t>Centralizovaný rozvojový program pro veřejné vysoké školy pro rok 2021</t>
  </si>
  <si>
    <t xml:space="preserve">e) rozvoj internacionalizace vysokých škol </t>
  </si>
  <si>
    <t>Implementace iniciativy Evropské komise Erasmus Without Paper na VVŠ a sdílení zkušeností z praxe</t>
  </si>
  <si>
    <t>Cíl 1: Identifikovat a charakterizovat stav přípravy EWP na zapojených školách a na základě následné studie rozhraní EWP a analýzy potřeb vytvořit podklady pro sjednocení postupu při následné implementaci.</t>
  </si>
  <si>
    <t>Cíl 2: Implementace EWP na zapojených vysokých školách v souladu s dodržením časového rámce stanoveného Evropskou komisí pro implementaci EWP díky spolupráci v oblasti technické implementace, sdílení zkušeností a rovněž implementací postupů napříč jednotlivými úrovněmi řízení až po administraci na operativní úrovni.</t>
  </si>
  <si>
    <t>Od: 1. 1. 2021</t>
  </si>
  <si>
    <t>2. Komunikační platforma IT pracovníků 1x</t>
  </si>
  <si>
    <t>4. Komunikační platforma pracovníků zahraničních kanceláří -1x</t>
  </si>
  <si>
    <t>Zákonné odvody v souladu s návrhem projektu z kapitoly 2.1 -33, 8 % sociální a zdravotní pojištění, 0,3 % sociální fond (celkem 34,1 % z kapitoly 2.1)</t>
  </si>
  <si>
    <t>Jihočeská univerzita v Českých Budějovicích</t>
  </si>
  <si>
    <t>3. Komunikační platforma prorektorů s gescí internacionalizace - 1x</t>
  </si>
  <si>
    <t>5. Dva společné workshopy pro všechny zapojené platformy</t>
  </si>
  <si>
    <t>6. Implementace nových systémů EWP v IS/STAG</t>
  </si>
  <si>
    <t>Mgr. Jan Pokorný, DiS.</t>
  </si>
  <si>
    <t>Bc. Eduard Krlín</t>
  </si>
  <si>
    <t>Branišovská 1645/31a, 370 05 České Budějovice; www.jcu.cz</t>
  </si>
  <si>
    <t>jpokorny@jcu.cz</t>
  </si>
  <si>
    <t>ekrlin@jcu.cz</t>
  </si>
  <si>
    <t>1. Analýza současného stavu implementace Erasmus Without Paper (EWP) na JU</t>
  </si>
  <si>
    <t>7. Interní školení pro cílovou skupinu -  koordinátorky Erasmus, pracovnice zahraničního oddělení. Plánována jsou min. 4 školení za dobu realizace projektu</t>
  </si>
  <si>
    <t>Prostředky byly přesunuty z důvodu úhrady implementace úprav modulu Mobility v IS/STAG.</t>
  </si>
  <si>
    <t>Náklady na školení související s implementací systému v celkové výši 17 tis. Kč.
Náklady na implementaci úprav v modulu Mobility v IS/STAG (viz specifikace změn) v celkové výši 38 tis. Kč.</t>
  </si>
  <si>
    <t>Nespotřebování poskytnutých kapitálovách prostředků v položce 1.2 Dlouhodobý nehmotný majetek</t>
  </si>
  <si>
    <t>Přesun částky 15 tis. Kč z položky 2.4 Materiální náklady do položky 2.5 Služby a náklady nevýrobní</t>
  </si>
  <si>
    <t>Mzdy v souladu s návrhem projektu na: Koordinace aktivit projektu, příprava podkladů na workshopy a pro závěrečnou zprávu, administrativní práce - 40 tis. Kč. Studie a analýzy stavu a potřeb EWP a zaškolení koncových uživatelů - 68 tis. Kč. Aktivní účast v rámci odborných diskusí  on-line, příprava podkladů, zpracování výstupů, sdílení zkušeností a výstupů za JU 50 tis. Kč.</t>
  </si>
  <si>
    <t xml:space="preserve">Na všech zapojených školách byla provedena analýza současného stavu a dosavadní praxe implementace EWP. Tato analýza blíže charakterizovala stav přípravy na zapojených školách a umožnila vytvořit podklady pro sjednocení postupu a následný harmonogram potřebných kroků při řešení projektu. Po celý rok pak probíhala intenzivní komunikace mezi zapojenými VVŠ, a to jak emailově, v rámci on-line setkávání, tak rovněž na platformě MS Teams, která byla vytvořena za účelem shromažďování materiálů k projektu a rovněž jako společný komunikační prostředek. 
Proběhlá setkávání byla velmi důležitá pro sdílení dobré i špatné praxe, pro kontrolu momentálního stavu přípravy na zapojených školách, k identifikaci problémů, které byly následně v rámci platforem, i mezi platformami navzájem, řešeny. Setkání proběhla na všech třech úrovních v dubnu a září. Ze všech setkání byly pořízeny videozáznamy, zápisy a prezenční listiny, případně další materiály, které jsou dostupné na MS Teams. O práci na platformách byl enormní zájem. Do platforem se připojovali i další účastníci z různých pozic, kteří se problematikou EWP na školách zabývají. Své zkušenosti s procesem implementace prezentovala na platformě zástupců vedení škol digitální expertka národní agentury z Německa a diskutovala úskalí implementace v německém prostředí.
Na každém ze setkání byl shrnut stávající stav implementace a byly stanoveny úkoly do dalšího období, které byly koordinátorem projektu průběžně vyhodnocovány a shromažďovány a vedly k naplnění slíbených výstupů. V závěrečné fázi projektu byl uspořádán společný workshop pro všechny tři cílové skupiny za účelem předání informací o výsledcích. Cíl splněn. </t>
  </si>
  <si>
    <t xml:space="preserve">
Díky společnému úsilí, komunikaci a sdílení dobré praxe se zapojeným školám dařilo postupovat v souladu s dodržením časového rámce stanoveného Evropskou komisí pro implementaci EWP. Nutno podotknout, že oproti původně plánovanému harmonogramu, který byl platný při plánování CRP na rok 2021, došlo ke změnám a posunu termínů ze strany EK, které bylo nutné při řešení projektu reflektovat. Každá ze zapojených vysokých škol měla odlišné dosavadní zkušenosti v realizaci EWP.
 Díky koordinovanému přístupu umožněného realizací tohoto CRP se zapojeným školám za období řešení projektu dařilo plnit nutné kroky, které v budoucnu povedou k plné implementaci EWP. Míra realizace nových Application Programming Interface rozhraní EWP v rámci modulu Mobility je rozdílná napříč systémy zapojených škol a jejich možnostmi. Na základě využívaných systémů se v rámci projektu utvořily menší skupiny, které spolu navázaly užší spolupráci, a tak kromě společné komunikace na platformách spolu řešitelé projektu komunikovali a úzce spolupracovali v rámci těchto skupin napříč zapojenými školami. Díky řešenému projektu se zvýšila četnost komunikace a řešitelé zainteresovaní do procesu implementace EWP získali mnoho nových kontaktů. Za velmi důležitou a přínosnou považujeme také komunikaci a spolupráci mezi skupinou IT pracovníků a zaměstnanců zahraničních škol. Pro úspěšnou implementaci na VVŠ je právě synergická spolupráce těchto dvou skupin klíčová. Možnost spolupracovat v rámci celé České republiky, sdílet zkušenosti a vzájemně se inspirovat byla zcela zásadním přínosem tohoto projektu. Za důležitou a velmi přínosnou vnímáme rovněž navázanou spolupráci s DZS, ve které plánujeme i nadále pokračovat. Cíl splněn částečně, budeme okračovat v navazujícím projektu.
</t>
  </si>
  <si>
    <t xml:space="preserve">Pracovníci IT oddělení ve spolupráci se zaměstnanci zahraničního oddělení vytvořili analýzu současného stavu a potřeb JU. Studie zahrnující nastudování současného modulu Mobility v IS/STAG a vytvoření návrhu řešení pro EWP. Výstup splněn. </t>
  </si>
  <si>
    <t xml:space="preserve">Vzájemné sdílení zkušeností ze studií EWP a tvorba studie pro efektivní zapracování do systému IS/STAG. Konzultace  problémů jak v rámci platformy, tak rovněž s pracovníky zahraničního oddělení, sdílení dobré praxe. Účast na on-line setkáních.Výstup splněn. </t>
  </si>
  <si>
    <t xml:space="preserve">Sdílení zkušeností s dosavadní implementací univerzit navzájem – překážky, příklady dobré praxe z pohledu managementu škol. Účast na  on-line setkání. Tvorba komunikačního plánu přechodu na EWP.Výstup splněn. </t>
  </si>
  <si>
    <t xml:space="preserve">Tvorba analýzy překážek při zavádění EWP do praxe a rozbor návrhů řešení vzniklých situací jak v rámci platformy, tak s pracovníky IT oddělení. Účast na  on-line setkáních.Výstup splněn. </t>
  </si>
  <si>
    <t xml:space="preserve">Aktivní účast na dvou online workshopech pro všechny zainteresované platformy  23. 2. 2021 a 24. 11. 2021. Výstup splněn. </t>
  </si>
  <si>
    <t xml:space="preserve">Koordinace implementace a testování doplněného modulu Mobilit o EWP API v IS/STAG. Podílení se na tvorbě manuálu pro efektivní organizaci práce s EWP pro fakultní koordinátorky a studijní referentky.Výstup splněn. </t>
  </si>
  <si>
    <t xml:space="preserve">Školení zainteresovaných pracovníků na JU. 19. 1. 2022 - interní školení pro fakultní koordinátory a pracovnici zahraničního oddělení (7 osob). Školení bylo realizováno účastníky projektu Jan Pokorný a Zdeňka Novotná. Výstup splněn. </t>
  </si>
  <si>
    <t>Příležitosti a výzvy implementace iniciativy Evropské komise Erasmus Without Paper a aktivit v kontextu European Student Card Initiative</t>
  </si>
  <si>
    <r>
      <rPr>
        <sz val="10"/>
        <rFont val="Calibri"/>
        <family val="2"/>
        <charset val="238"/>
        <scheme val="minor"/>
      </rPr>
      <t>Nečerpání</t>
    </r>
    <r>
      <rPr>
        <sz val="10"/>
        <color theme="1"/>
        <rFont val="Calibri"/>
        <family val="2"/>
        <charset val="238"/>
        <scheme val="minor"/>
      </rPr>
      <t xml:space="preserve"> poskytnutých běžných prostředků v položce 2.6 Cestovní náhrady.</t>
    </r>
  </si>
  <si>
    <r>
      <t xml:space="preserve">Částka zahrnuje vybavení pro členy řešitelského týmu </t>
    </r>
    <r>
      <rPr>
        <sz val="10"/>
        <rFont val="Calibri"/>
        <family val="2"/>
        <charset val="238"/>
        <scheme val="minor"/>
      </rPr>
      <t>v souladu s plánem v návrhu projektu</t>
    </r>
    <r>
      <rPr>
        <sz val="10"/>
        <color theme="1"/>
        <rFont val="Calibri"/>
        <family val="2"/>
        <charset val="238"/>
        <scheme val="minor"/>
      </rPr>
      <t>(2x notebook, 2x monitor, paměťový modul Kingston, 3x externí SSD disk na zálohování dat souvisejících s projektem).</t>
    </r>
  </si>
  <si>
    <t>Všechna školení kterých se participanti projektu zůčastnili byla vzhledem ke covidové situaci řešena online formou. Z položky 2.6 bylo tedy vráceno celých 98 tis.</t>
  </si>
  <si>
    <r>
      <t xml:space="preserve">Podle nového zákona nebylo možné čerpat částku jako investici jelikož nedosahovala hodnoty 80 tis. která je pro investici minimální. Prostředky byly určeny na implementaci úprav modulu Mobility IS/STAG - </t>
    </r>
    <r>
      <rPr>
        <sz val="10"/>
        <color rgb="FFFF0000"/>
        <rFont val="Calibri"/>
        <family val="2"/>
        <charset val="238"/>
        <scheme val="minor"/>
      </rPr>
      <t>38 tis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charset val="238"/>
        <scheme val="minor"/>
      </rPr>
      <t xml:space="preserve">bylo uhrazeno v rámci položky 2.5 Služby a náklady nevýrobní. </t>
    </r>
    <r>
      <rPr>
        <sz val="10"/>
        <color rgb="FFFF0000"/>
        <rFont val="Calibri"/>
        <family val="2"/>
        <charset val="238"/>
        <scheme val="minor"/>
      </rPr>
      <t>42 tis. bylo uhrazeno z vlastních zdrojů.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</si>
</sst>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9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" fontId="2" fillId="4" borderId="9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3" fontId="2" fillId="4" borderId="7" xfId="0" applyNumberFormat="1" applyFont="1" applyFill="1" applyBorder="1" applyAlignment="1">
      <alignment horizontal="center" vertical="center" wrapText="1"/>
    </xf>
    <xf numFmtId="0" fontId="7" fillId="4" borderId="7" xfId="2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3" fontId="2" fillId="0" borderId="7" xfId="0" applyNumberFormat="1" applyFont="1" applyFill="1" applyBorder="1" applyAlignment="1">
      <alignment horizontal="left" vertical="center" wrapText="1"/>
    </xf>
    <xf numFmtId="3" fontId="2" fillId="0" borderId="8" xfId="0" applyNumberFormat="1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left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</cellXfs>
  <cellStyles count="4">
    <cellStyle name="Hypertextový odkaz" xfId="2" builtinId="8"/>
    <cellStyle name="Normální" xfId="0" builtinId="0"/>
    <cellStyle name="normální_List1" xfId="3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eronika Menšíková" id="{03A55B63-DC2C-4E9E-A021-3BA8AA4C036A}" userId="Veronika Menšíková" providerId="None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9" dT="2022-01-28T07:22:13.42" personId="{03A55B63-DC2C-4E9E-A021-3BA8AA4C036A}" id="{CC0697C8-4ABA-4F04-8176-28F8E2B45A01}">
    <text>Proč se nečerpalo celých 80 tis.? 80 tis. je minimální částka pro pořízení inevestice.</text>
  </threadedComment>
  <threadedComment ref="D41" dT="2022-01-28T07:29:11.81" personId="{03A55B63-DC2C-4E9E-A021-3BA8AA4C036A}" id="{740DD18E-55EF-4962-8CB1-5B45128A938B}">
    <text>Prosím, uveďte zde spefifikaci vratky = kolik prostředků z jaké kapitoly bylo/bude vráceno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krlin@jcu.cz" TargetMode="External"/><Relationship Id="rId1" Type="http://schemas.openxmlformats.org/officeDocument/2006/relationships/hyperlink" Target="mailto:jpokorny@jcu.cz" TargetMode="External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4"/>
  <sheetViews>
    <sheetView tabSelected="1" topLeftCell="A43" zoomScale="106" zoomScaleNormal="106" zoomScaleSheetLayoutView="100" workbookViewId="0">
      <selection activeCell="J48" sqref="J48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5" t="s">
        <v>67</v>
      </c>
      <c r="B1" s="45" t="s">
        <v>84</v>
      </c>
      <c r="C1" s="46"/>
      <c r="D1" s="46"/>
      <c r="E1" s="46"/>
      <c r="F1" s="47"/>
    </row>
    <row r="2" spans="1:6" ht="15" customHeight="1" x14ac:dyDescent="0.25">
      <c r="A2" s="48" t="s">
        <v>69</v>
      </c>
      <c r="B2" s="49"/>
      <c r="C2" s="49"/>
      <c r="D2" s="49"/>
      <c r="E2" s="49"/>
      <c r="F2" s="50"/>
    </row>
    <row r="3" spans="1:6" ht="15" customHeight="1" x14ac:dyDescent="0.25">
      <c r="A3" s="48" t="s">
        <v>71</v>
      </c>
      <c r="B3" s="49"/>
      <c r="C3" s="49"/>
      <c r="D3" s="49"/>
      <c r="E3" s="49"/>
      <c r="F3" s="50"/>
    </row>
    <row r="4" spans="1:6" x14ac:dyDescent="0.25">
      <c r="A4" s="7" t="s">
        <v>0</v>
      </c>
      <c r="B4" s="51" t="s">
        <v>75</v>
      </c>
      <c r="C4" s="52"/>
      <c r="D4" s="52"/>
      <c r="E4" s="52"/>
      <c r="F4" s="53"/>
    </row>
    <row r="5" spans="1:6" x14ac:dyDescent="0.25">
      <c r="A5" s="5" t="s">
        <v>58</v>
      </c>
      <c r="B5" s="51" t="s">
        <v>76</v>
      </c>
      <c r="C5" s="52"/>
      <c r="D5" s="52"/>
      <c r="E5" s="52"/>
      <c r="F5" s="53"/>
    </row>
    <row r="6" spans="1:6" x14ac:dyDescent="0.25">
      <c r="A6" s="33" t="s">
        <v>1</v>
      </c>
      <c r="B6" s="36" t="s">
        <v>77</v>
      </c>
      <c r="C6" s="37"/>
      <c r="D6" s="37"/>
      <c r="E6" s="37"/>
      <c r="F6" s="38"/>
    </row>
    <row r="7" spans="1:6" x14ac:dyDescent="0.25">
      <c r="A7" s="34"/>
      <c r="B7" s="39"/>
      <c r="C7" s="40"/>
      <c r="D7" s="40"/>
      <c r="E7" s="40"/>
      <c r="F7" s="41"/>
    </row>
    <row r="8" spans="1:6" x14ac:dyDescent="0.25">
      <c r="A8" s="35"/>
      <c r="B8" s="42"/>
      <c r="C8" s="43"/>
      <c r="D8" s="43"/>
      <c r="E8" s="43"/>
      <c r="F8" s="44"/>
    </row>
    <row r="9" spans="1:6" ht="25.5" x14ac:dyDescent="0.25">
      <c r="A9" s="5" t="s">
        <v>2</v>
      </c>
      <c r="B9" s="54" t="s">
        <v>80</v>
      </c>
      <c r="C9" s="55"/>
      <c r="D9" s="54" t="s">
        <v>74</v>
      </c>
      <c r="E9" s="56"/>
      <c r="F9" s="55"/>
    </row>
    <row r="10" spans="1:6" ht="25.5" customHeight="1" x14ac:dyDescent="0.25">
      <c r="A10" s="6" t="s">
        <v>3</v>
      </c>
      <c r="B10" s="24" t="s">
        <v>4</v>
      </c>
      <c r="C10" s="57" t="s">
        <v>5</v>
      </c>
      <c r="D10" s="58"/>
      <c r="E10" s="59" t="s">
        <v>6</v>
      </c>
      <c r="F10" s="60"/>
    </row>
    <row r="11" spans="1:6" x14ac:dyDescent="0.25">
      <c r="A11" s="5" t="s">
        <v>7</v>
      </c>
      <c r="B11" s="26">
        <v>500</v>
      </c>
      <c r="C11" s="61">
        <v>420</v>
      </c>
      <c r="D11" s="62"/>
      <c r="E11" s="61">
        <v>80</v>
      </c>
      <c r="F11" s="62"/>
    </row>
    <row r="12" spans="1:6" x14ac:dyDescent="0.25">
      <c r="A12" s="5" t="s">
        <v>8</v>
      </c>
      <c r="B12" s="26">
        <v>322</v>
      </c>
      <c r="C12" s="61">
        <v>322</v>
      </c>
      <c r="D12" s="62"/>
      <c r="E12" s="61">
        <v>0</v>
      </c>
      <c r="F12" s="62"/>
    </row>
    <row r="13" spans="1:6" x14ac:dyDescent="0.25">
      <c r="A13" s="63"/>
      <c r="B13" s="64"/>
      <c r="C13" s="64"/>
      <c r="D13" s="64"/>
      <c r="E13" s="64"/>
      <c r="F13" s="65"/>
    </row>
    <row r="14" spans="1:6" ht="15.75" x14ac:dyDescent="0.25">
      <c r="A14" s="66" t="s">
        <v>9</v>
      </c>
      <c r="B14" s="67"/>
      <c r="C14" s="67"/>
      <c r="D14" s="67"/>
      <c r="E14" s="67"/>
      <c r="F14" s="68"/>
    </row>
    <row r="15" spans="1:6" x14ac:dyDescent="0.25">
      <c r="A15" s="2"/>
      <c r="B15" s="59" t="s">
        <v>10</v>
      </c>
      <c r="C15" s="60"/>
      <c r="D15" s="59" t="s">
        <v>11</v>
      </c>
      <c r="E15" s="69"/>
      <c r="F15" s="60"/>
    </row>
    <row r="16" spans="1:6" x14ac:dyDescent="0.25">
      <c r="A16" s="5" t="s">
        <v>12</v>
      </c>
      <c r="B16" s="70" t="s">
        <v>88</v>
      </c>
      <c r="C16" s="71"/>
      <c r="D16" s="70" t="s">
        <v>89</v>
      </c>
      <c r="E16" s="72"/>
      <c r="F16" s="71"/>
    </row>
    <row r="17" spans="1:9" x14ac:dyDescent="0.25">
      <c r="A17" s="5" t="s">
        <v>67</v>
      </c>
      <c r="B17" s="70" t="s">
        <v>84</v>
      </c>
      <c r="C17" s="71"/>
      <c r="D17" s="70" t="s">
        <v>84</v>
      </c>
      <c r="E17" s="72"/>
      <c r="F17" s="71"/>
    </row>
    <row r="18" spans="1:9" ht="36" customHeight="1" x14ac:dyDescent="0.25">
      <c r="A18" s="5" t="s">
        <v>13</v>
      </c>
      <c r="B18" s="70" t="s">
        <v>90</v>
      </c>
      <c r="C18" s="71"/>
      <c r="D18" s="70" t="s">
        <v>90</v>
      </c>
      <c r="E18" s="72"/>
      <c r="F18" s="71"/>
    </row>
    <row r="19" spans="1:9" x14ac:dyDescent="0.25">
      <c r="A19" s="5" t="s">
        <v>14</v>
      </c>
      <c r="B19" s="83">
        <v>420389032109</v>
      </c>
      <c r="C19" s="71"/>
      <c r="D19" s="83">
        <v>420389032115</v>
      </c>
      <c r="E19" s="72"/>
      <c r="F19" s="71"/>
    </row>
    <row r="20" spans="1:9" x14ac:dyDescent="0.25">
      <c r="A20" s="5" t="s">
        <v>15</v>
      </c>
      <c r="B20" s="84" t="s">
        <v>91</v>
      </c>
      <c r="C20" s="71"/>
      <c r="D20" s="84" t="s">
        <v>92</v>
      </c>
      <c r="E20" s="72"/>
      <c r="F20" s="71"/>
    </row>
    <row r="21" spans="1:9" x14ac:dyDescent="0.25">
      <c r="A21" s="63"/>
      <c r="B21" s="64"/>
      <c r="C21" s="64"/>
      <c r="D21" s="64"/>
      <c r="E21" s="64"/>
      <c r="F21" s="65"/>
    </row>
    <row r="22" spans="1:9" ht="15" customHeight="1" x14ac:dyDescent="0.25">
      <c r="A22" s="66" t="s">
        <v>16</v>
      </c>
      <c r="B22" s="67"/>
      <c r="C22" s="67"/>
      <c r="D22" s="67"/>
      <c r="E22" s="67"/>
      <c r="F22" s="68"/>
    </row>
    <row r="23" spans="1:9" ht="29.25" customHeight="1" x14ac:dyDescent="0.25">
      <c r="A23" s="5" t="s">
        <v>63</v>
      </c>
      <c r="B23" s="54" t="s">
        <v>66</v>
      </c>
      <c r="C23" s="56"/>
      <c r="D23" s="56"/>
      <c r="E23" s="56"/>
      <c r="F23" s="55"/>
    </row>
    <row r="24" spans="1:9" ht="208.5" customHeight="1" x14ac:dyDescent="0.25">
      <c r="A24" s="9" t="s">
        <v>78</v>
      </c>
      <c r="B24" s="51" t="s">
        <v>100</v>
      </c>
      <c r="C24" s="52"/>
      <c r="D24" s="52"/>
      <c r="E24" s="52"/>
      <c r="F24" s="53"/>
    </row>
    <row r="25" spans="1:9" ht="229.5" x14ac:dyDescent="0.25">
      <c r="A25" s="9" t="s">
        <v>79</v>
      </c>
      <c r="B25" s="51" t="s">
        <v>101</v>
      </c>
      <c r="C25" s="52"/>
      <c r="D25" s="52"/>
      <c r="E25" s="52"/>
      <c r="F25" s="53"/>
    </row>
    <row r="26" spans="1:9" x14ac:dyDescent="0.25">
      <c r="A26" s="51"/>
      <c r="B26" s="52"/>
      <c r="C26" s="52"/>
      <c r="D26" s="52"/>
      <c r="E26" s="52"/>
      <c r="F26" s="53"/>
    </row>
    <row r="27" spans="1:9" ht="25.5" customHeight="1" x14ac:dyDescent="0.25">
      <c r="A27" s="24" t="s">
        <v>64</v>
      </c>
      <c r="B27" s="57" t="s">
        <v>65</v>
      </c>
      <c r="C27" s="76"/>
      <c r="D27" s="76"/>
      <c r="E27" s="76"/>
      <c r="F27" s="58"/>
      <c r="I27" s="1"/>
    </row>
    <row r="28" spans="1:9" ht="69.75" customHeight="1" x14ac:dyDescent="0.25">
      <c r="A28" s="27" t="s">
        <v>93</v>
      </c>
      <c r="B28" s="77" t="s">
        <v>102</v>
      </c>
      <c r="C28" s="78"/>
      <c r="D28" s="78"/>
      <c r="E28" s="78"/>
      <c r="F28" s="79"/>
    </row>
    <row r="29" spans="1:9" ht="47.25" customHeight="1" x14ac:dyDescent="0.25">
      <c r="A29" s="4" t="s">
        <v>81</v>
      </c>
      <c r="B29" s="80" t="s">
        <v>103</v>
      </c>
      <c r="C29" s="81"/>
      <c r="D29" s="81"/>
      <c r="E29" s="81"/>
      <c r="F29" s="82"/>
    </row>
    <row r="30" spans="1:9" ht="60.75" customHeight="1" x14ac:dyDescent="0.25">
      <c r="A30" s="4" t="s">
        <v>85</v>
      </c>
      <c r="B30" s="51" t="s">
        <v>104</v>
      </c>
      <c r="C30" s="52"/>
      <c r="D30" s="52"/>
      <c r="E30" s="52"/>
      <c r="F30" s="53"/>
    </row>
    <row r="31" spans="1:9" ht="57" customHeight="1" x14ac:dyDescent="0.25">
      <c r="A31" s="4" t="s">
        <v>82</v>
      </c>
      <c r="B31" s="51" t="s">
        <v>105</v>
      </c>
      <c r="C31" s="52"/>
      <c r="D31" s="52"/>
      <c r="E31" s="52"/>
      <c r="F31" s="53"/>
    </row>
    <row r="32" spans="1:9" ht="58.5" customHeight="1" x14ac:dyDescent="0.25">
      <c r="A32" s="4" t="s">
        <v>86</v>
      </c>
      <c r="B32" s="51" t="s">
        <v>106</v>
      </c>
      <c r="C32" s="52"/>
      <c r="D32" s="52"/>
      <c r="E32" s="52"/>
      <c r="F32" s="53"/>
    </row>
    <row r="33" spans="1:10" ht="38.25" x14ac:dyDescent="0.25">
      <c r="A33" s="4" t="s">
        <v>87</v>
      </c>
      <c r="B33" s="51" t="s">
        <v>107</v>
      </c>
      <c r="C33" s="52"/>
      <c r="D33" s="52"/>
      <c r="E33" s="52"/>
      <c r="F33" s="53"/>
    </row>
    <row r="34" spans="1:10" ht="114.75" customHeight="1" x14ac:dyDescent="0.25">
      <c r="A34" s="4" t="s">
        <v>94</v>
      </c>
      <c r="B34" s="51" t="s">
        <v>108</v>
      </c>
      <c r="C34" s="52"/>
      <c r="D34" s="52"/>
      <c r="E34" s="52"/>
      <c r="F34" s="53"/>
    </row>
    <row r="35" spans="1:10" x14ac:dyDescent="0.25">
      <c r="A35" s="63"/>
      <c r="B35" s="64"/>
      <c r="C35" s="64"/>
      <c r="D35" s="64"/>
      <c r="E35" s="64"/>
      <c r="F35" s="65"/>
    </row>
    <row r="36" spans="1:10" ht="33.75" customHeight="1" x14ac:dyDescent="0.25">
      <c r="A36" s="24" t="s">
        <v>17</v>
      </c>
      <c r="B36" s="59" t="s">
        <v>72</v>
      </c>
      <c r="C36" s="69"/>
      <c r="D36" s="69"/>
      <c r="E36" s="69"/>
      <c r="F36" s="60"/>
    </row>
    <row r="37" spans="1:10" ht="45" customHeight="1" x14ac:dyDescent="0.25">
      <c r="A37" s="5" t="s">
        <v>61</v>
      </c>
      <c r="B37" s="73" t="s">
        <v>18</v>
      </c>
      <c r="C37" s="74"/>
      <c r="D37" s="73" t="s">
        <v>73</v>
      </c>
      <c r="E37" s="75"/>
      <c r="F37" s="74"/>
      <c r="J37" s="8"/>
    </row>
    <row r="38" spans="1:10" ht="59.25" customHeight="1" x14ac:dyDescent="0.25">
      <c r="A38" s="10" t="s">
        <v>56</v>
      </c>
      <c r="B38" s="30" t="s">
        <v>98</v>
      </c>
      <c r="C38" s="31"/>
      <c r="D38" s="30" t="s">
        <v>95</v>
      </c>
      <c r="E38" s="32"/>
      <c r="F38" s="31"/>
    </row>
    <row r="39" spans="1:10" ht="83.25" customHeight="1" x14ac:dyDescent="0.25">
      <c r="A39" s="10" t="s">
        <v>36</v>
      </c>
      <c r="B39" s="30" t="s">
        <v>97</v>
      </c>
      <c r="C39" s="31"/>
      <c r="D39" s="30" t="s">
        <v>113</v>
      </c>
      <c r="E39" s="32"/>
      <c r="F39" s="31"/>
    </row>
    <row r="40" spans="1:10" ht="54" customHeight="1" x14ac:dyDescent="0.25">
      <c r="A40" s="10" t="s">
        <v>51</v>
      </c>
      <c r="B40" s="30" t="s">
        <v>110</v>
      </c>
      <c r="C40" s="31"/>
      <c r="D40" s="105" t="s">
        <v>112</v>
      </c>
      <c r="E40" s="52"/>
      <c r="F40" s="53"/>
    </row>
    <row r="41" spans="1:10" ht="54" customHeight="1" x14ac:dyDescent="0.25">
      <c r="A41" s="10"/>
      <c r="B41" s="30"/>
      <c r="C41" s="31"/>
      <c r="D41" s="30"/>
      <c r="E41" s="32"/>
      <c r="F41" s="31"/>
    </row>
    <row r="42" spans="1:10" x14ac:dyDescent="0.25">
      <c r="A42" s="63"/>
      <c r="B42" s="64"/>
      <c r="C42" s="64"/>
      <c r="D42" s="64"/>
      <c r="E42" s="64"/>
      <c r="F42" s="65"/>
    </row>
    <row r="43" spans="1:10" ht="46.5" customHeight="1" x14ac:dyDescent="0.25">
      <c r="A43" s="5" t="s">
        <v>19</v>
      </c>
      <c r="B43" s="73" t="s">
        <v>20</v>
      </c>
      <c r="C43" s="75"/>
      <c r="D43" s="75"/>
      <c r="E43" s="75"/>
      <c r="F43" s="74"/>
    </row>
    <row r="44" spans="1:10" ht="33.75" customHeight="1" x14ac:dyDescent="0.25">
      <c r="A44" s="2"/>
      <c r="B44" s="10" t="s">
        <v>21</v>
      </c>
      <c r="C44" s="73" t="s">
        <v>22</v>
      </c>
      <c r="D44" s="74"/>
      <c r="E44" s="73" t="s">
        <v>23</v>
      </c>
      <c r="F44" s="74"/>
    </row>
    <row r="45" spans="1:10" ht="81" x14ac:dyDescent="0.25">
      <c r="A45" s="29" t="s">
        <v>109</v>
      </c>
      <c r="B45" s="9">
        <v>2022</v>
      </c>
      <c r="C45" s="88">
        <v>247</v>
      </c>
      <c r="D45" s="89"/>
      <c r="E45" s="90"/>
      <c r="F45" s="91"/>
    </row>
    <row r="46" spans="1:10" x14ac:dyDescent="0.25">
      <c r="A46" s="63"/>
      <c r="B46" s="64"/>
      <c r="C46" s="64"/>
      <c r="D46" s="64"/>
      <c r="E46" s="64"/>
      <c r="F46" s="65"/>
    </row>
    <row r="47" spans="1:10" ht="15" customHeight="1" x14ac:dyDescent="0.25">
      <c r="A47" s="85" t="s">
        <v>70</v>
      </c>
      <c r="B47" s="86"/>
      <c r="C47" s="86"/>
      <c r="D47" s="86"/>
      <c r="E47" s="86"/>
      <c r="F47" s="87"/>
    </row>
    <row r="48" spans="1:10" ht="38.25" x14ac:dyDescent="0.25">
      <c r="A48" s="3"/>
      <c r="B48" s="3"/>
      <c r="C48" s="10" t="s">
        <v>24</v>
      </c>
      <c r="D48" s="10" t="s">
        <v>25</v>
      </c>
      <c r="E48" s="18" t="s">
        <v>60</v>
      </c>
      <c r="F48" s="16" t="s">
        <v>62</v>
      </c>
    </row>
    <row r="49" spans="1:6" ht="31.5" x14ac:dyDescent="0.25">
      <c r="A49" s="13" t="s">
        <v>56</v>
      </c>
      <c r="B49" s="6" t="s">
        <v>26</v>
      </c>
      <c r="C49" s="15">
        <v>80</v>
      </c>
      <c r="D49" s="15">
        <v>0</v>
      </c>
      <c r="E49" s="15">
        <f>D49-C49</f>
        <v>-80</v>
      </c>
      <c r="F49" s="19">
        <f>E49/C$64</f>
        <v>-0.16</v>
      </c>
    </row>
    <row r="50" spans="1:6" ht="25.5" x14ac:dyDescent="0.25">
      <c r="A50" s="11" t="s">
        <v>30</v>
      </c>
      <c r="B50" s="4" t="s">
        <v>27</v>
      </c>
      <c r="C50" s="14">
        <v>80</v>
      </c>
      <c r="D50" s="14">
        <v>0</v>
      </c>
      <c r="E50" s="15">
        <f>D50-C50</f>
        <v>-80</v>
      </c>
      <c r="F50" s="19">
        <f>E50/C$64</f>
        <v>-0.16</v>
      </c>
    </row>
    <row r="51" spans="1:6" ht="25.5" x14ac:dyDescent="0.25">
      <c r="A51" s="11" t="s">
        <v>31</v>
      </c>
      <c r="B51" s="4" t="s">
        <v>28</v>
      </c>
      <c r="C51" s="14">
        <v>0</v>
      </c>
      <c r="D51" s="14">
        <v>0</v>
      </c>
      <c r="E51" s="15">
        <f>D51-C51</f>
        <v>0</v>
      </c>
      <c r="F51" s="19">
        <f>E51/C$64</f>
        <v>0</v>
      </c>
    </row>
    <row r="52" spans="1:6" x14ac:dyDescent="0.25">
      <c r="A52" s="11" t="s">
        <v>32</v>
      </c>
      <c r="B52" s="4" t="s">
        <v>29</v>
      </c>
      <c r="C52" s="14">
        <v>0</v>
      </c>
      <c r="D52" s="14">
        <v>0</v>
      </c>
      <c r="E52" s="15">
        <f>D52-C52</f>
        <v>0</v>
      </c>
      <c r="F52" s="19">
        <f>E52/C$64</f>
        <v>0</v>
      </c>
    </row>
    <row r="53" spans="1:6" x14ac:dyDescent="0.25">
      <c r="A53" s="63"/>
      <c r="B53" s="64"/>
      <c r="C53" s="64"/>
      <c r="D53" s="64"/>
      <c r="E53" s="64"/>
      <c r="F53" s="65"/>
    </row>
    <row r="54" spans="1:6" ht="31.5" x14ac:dyDescent="0.25">
      <c r="A54" s="13" t="s">
        <v>36</v>
      </c>
      <c r="B54" s="6" t="s">
        <v>37</v>
      </c>
      <c r="C54" s="15">
        <f>SUM(C56:C63)</f>
        <v>420</v>
      </c>
      <c r="D54" s="15">
        <f>SUM(D56:D63)</f>
        <v>322</v>
      </c>
      <c r="E54" s="15">
        <f>D54-C54</f>
        <v>-98</v>
      </c>
      <c r="F54" s="19">
        <f>E54/C$64</f>
        <v>-0.19600000000000001</v>
      </c>
    </row>
    <row r="55" spans="1:6" ht="15.75" x14ac:dyDescent="0.25">
      <c r="A55" s="12"/>
      <c r="B55" s="20" t="s">
        <v>38</v>
      </c>
      <c r="C55" s="21"/>
      <c r="D55" s="21"/>
      <c r="E55" s="21"/>
      <c r="F55" s="22"/>
    </row>
    <row r="56" spans="1:6" x14ac:dyDescent="0.25">
      <c r="A56" s="11" t="s">
        <v>39</v>
      </c>
      <c r="B56" s="4" t="s">
        <v>33</v>
      </c>
      <c r="C56" s="14">
        <v>158</v>
      </c>
      <c r="D56" s="23">
        <v>158</v>
      </c>
      <c r="E56" s="15">
        <f>SUM(D56-C56)</f>
        <v>0</v>
      </c>
      <c r="F56" s="19">
        <f>E56/C$64</f>
        <v>0</v>
      </c>
    </row>
    <row r="57" spans="1:6" ht="102" x14ac:dyDescent="0.25">
      <c r="A57" s="11" t="s">
        <v>40</v>
      </c>
      <c r="B57" s="4" t="s">
        <v>34</v>
      </c>
      <c r="C57" s="14">
        <v>0</v>
      </c>
      <c r="D57" s="14">
        <v>0</v>
      </c>
      <c r="E57" s="15">
        <f>SUM(D57-C57)</f>
        <v>0</v>
      </c>
      <c r="F57" s="19">
        <f>E57/C$64</f>
        <v>0</v>
      </c>
    </row>
    <row r="58" spans="1:6" ht="63.75" x14ac:dyDescent="0.25">
      <c r="A58" s="11" t="s">
        <v>41</v>
      </c>
      <c r="B58" s="4" t="s">
        <v>35</v>
      </c>
      <c r="C58" s="14">
        <v>53</v>
      </c>
      <c r="D58" s="14">
        <v>53</v>
      </c>
      <c r="E58" s="15">
        <f>SUM(D58-C58)</f>
        <v>0</v>
      </c>
      <c r="F58" s="19">
        <f>E58/C$64</f>
        <v>0</v>
      </c>
    </row>
    <row r="59" spans="1:6" ht="15.75" x14ac:dyDescent="0.25">
      <c r="A59" s="2"/>
      <c r="B59" s="20" t="s">
        <v>42</v>
      </c>
      <c r="C59" s="21"/>
      <c r="D59" s="21"/>
      <c r="E59" s="21"/>
      <c r="F59" s="22"/>
    </row>
    <row r="60" spans="1:6" ht="25.5" x14ac:dyDescent="0.25">
      <c r="A60" s="11" t="s">
        <v>47</v>
      </c>
      <c r="B60" s="4" t="s">
        <v>43</v>
      </c>
      <c r="C60" s="14">
        <v>71</v>
      </c>
      <c r="D60" s="28">
        <v>56</v>
      </c>
      <c r="E60" s="15">
        <f>SUM(D60-C60)</f>
        <v>-15</v>
      </c>
      <c r="F60" s="19">
        <f>E60/C$64</f>
        <v>-0.03</v>
      </c>
    </row>
    <row r="61" spans="1:6" x14ac:dyDescent="0.25">
      <c r="A61" s="11" t="s">
        <v>48</v>
      </c>
      <c r="B61" s="4" t="s">
        <v>44</v>
      </c>
      <c r="C61" s="14">
        <v>40</v>
      </c>
      <c r="D61" s="28">
        <v>55</v>
      </c>
      <c r="E61" s="15">
        <f>SUM(D61-C61)</f>
        <v>15</v>
      </c>
      <c r="F61" s="19">
        <f>E61/C$64</f>
        <v>0.03</v>
      </c>
    </row>
    <row r="62" spans="1:6" x14ac:dyDescent="0.25">
      <c r="A62" s="11" t="s">
        <v>49</v>
      </c>
      <c r="B62" s="4" t="s">
        <v>45</v>
      </c>
      <c r="C62" s="14">
        <v>98</v>
      </c>
      <c r="D62" s="14">
        <v>0</v>
      </c>
      <c r="E62" s="15">
        <f>SUM(D62-C62)</f>
        <v>-98</v>
      </c>
      <c r="F62" s="19">
        <f>E62/C$64</f>
        <v>-0.19600000000000001</v>
      </c>
    </row>
    <row r="63" spans="1:6" x14ac:dyDescent="0.25">
      <c r="A63" s="11" t="s">
        <v>50</v>
      </c>
      <c r="B63" s="4" t="s">
        <v>46</v>
      </c>
      <c r="C63" s="14">
        <v>0</v>
      </c>
      <c r="D63" s="14">
        <v>0</v>
      </c>
      <c r="E63" s="15">
        <f>SUM(D63-C63)</f>
        <v>0</v>
      </c>
      <c r="F63" s="19">
        <f>E63/C$64</f>
        <v>0</v>
      </c>
    </row>
    <row r="64" spans="1:6" ht="31.5" x14ac:dyDescent="0.25">
      <c r="A64" s="13" t="s">
        <v>51</v>
      </c>
      <c r="B64" s="6" t="s">
        <v>52</v>
      </c>
      <c r="C64" s="14">
        <v>500</v>
      </c>
      <c r="D64" s="15">
        <f>SUM(D54,D49,)</f>
        <v>322</v>
      </c>
      <c r="E64" s="15">
        <f>D64-C64</f>
        <v>-178</v>
      </c>
      <c r="F64" s="19">
        <f>E64/C$64</f>
        <v>-0.35599999999999998</v>
      </c>
    </row>
    <row r="65" spans="1:6" x14ac:dyDescent="0.25">
      <c r="A65" s="92"/>
      <c r="B65" s="64"/>
      <c r="C65" s="64"/>
      <c r="D65" s="64"/>
      <c r="E65" s="64"/>
      <c r="F65" s="65"/>
    </row>
    <row r="66" spans="1:6" ht="15" customHeight="1" x14ac:dyDescent="0.25">
      <c r="A66" s="85" t="s">
        <v>53</v>
      </c>
      <c r="B66" s="86"/>
      <c r="C66" s="86"/>
      <c r="D66" s="86"/>
      <c r="E66" s="86"/>
      <c r="F66" s="87"/>
    </row>
    <row r="67" spans="1:6" ht="25.5" x14ac:dyDescent="0.25">
      <c r="A67" s="10" t="s">
        <v>57</v>
      </c>
      <c r="B67" s="73" t="s">
        <v>54</v>
      </c>
      <c r="C67" s="75"/>
      <c r="D67" s="74"/>
      <c r="E67" s="73" t="s">
        <v>55</v>
      </c>
      <c r="F67" s="74"/>
    </row>
    <row r="68" spans="1:6" ht="96" customHeight="1" x14ac:dyDescent="0.25">
      <c r="A68" s="12" t="s">
        <v>39</v>
      </c>
      <c r="B68" s="93" t="s">
        <v>99</v>
      </c>
      <c r="C68" s="94"/>
      <c r="D68" s="95"/>
      <c r="E68" s="96">
        <v>158</v>
      </c>
      <c r="F68" s="97"/>
    </row>
    <row r="69" spans="1:6" ht="32.25" customHeight="1" x14ac:dyDescent="0.25">
      <c r="A69" s="12" t="s">
        <v>41</v>
      </c>
      <c r="B69" s="93" t="s">
        <v>83</v>
      </c>
      <c r="C69" s="94"/>
      <c r="D69" s="95"/>
      <c r="E69" s="96">
        <v>53</v>
      </c>
      <c r="F69" s="97"/>
    </row>
    <row r="70" spans="1:6" ht="89.25" customHeight="1" x14ac:dyDescent="0.25">
      <c r="A70" s="12" t="s">
        <v>47</v>
      </c>
      <c r="B70" s="99" t="s">
        <v>111</v>
      </c>
      <c r="C70" s="100"/>
      <c r="D70" s="101"/>
      <c r="E70" s="102">
        <v>56</v>
      </c>
      <c r="F70" s="103"/>
    </row>
    <row r="71" spans="1:6" ht="72.75" customHeight="1" x14ac:dyDescent="0.25">
      <c r="A71" s="12" t="s">
        <v>48</v>
      </c>
      <c r="B71" s="104" t="s">
        <v>96</v>
      </c>
      <c r="C71" s="104"/>
      <c r="D71" s="104"/>
      <c r="E71" s="102">
        <v>55</v>
      </c>
      <c r="F71" s="103"/>
    </row>
    <row r="72" spans="1:6" x14ac:dyDescent="0.25">
      <c r="A72" s="17"/>
      <c r="B72" s="17"/>
      <c r="C72" s="17"/>
      <c r="D72" s="17"/>
      <c r="E72" s="17"/>
      <c r="F72" s="17"/>
    </row>
    <row r="73" spans="1:6" x14ac:dyDescent="0.25">
      <c r="A73" s="98" t="s">
        <v>68</v>
      </c>
      <c r="B73" s="98"/>
      <c r="C73" s="98"/>
      <c r="D73" s="98"/>
      <c r="E73" s="98"/>
      <c r="F73" s="98"/>
    </row>
    <row r="74" spans="1:6" x14ac:dyDescent="0.25">
      <c r="A74" s="98" t="s">
        <v>59</v>
      </c>
      <c r="B74" s="98"/>
      <c r="C74" s="98"/>
      <c r="D74" s="98"/>
      <c r="E74" s="98"/>
      <c r="F74" s="98"/>
    </row>
  </sheetData>
  <mergeCells count="78">
    <mergeCell ref="A74:F74"/>
    <mergeCell ref="B70:D70"/>
    <mergeCell ref="E70:F70"/>
    <mergeCell ref="B71:D71"/>
    <mergeCell ref="E71:F71"/>
    <mergeCell ref="A73:F73"/>
    <mergeCell ref="B67:D67"/>
    <mergeCell ref="E67:F67"/>
    <mergeCell ref="B68:D68"/>
    <mergeCell ref="E68:F68"/>
    <mergeCell ref="B69:D69"/>
    <mergeCell ref="E69:F69"/>
    <mergeCell ref="A42:F42"/>
    <mergeCell ref="B43:F43"/>
    <mergeCell ref="C44:D44"/>
    <mergeCell ref="E44:F44"/>
    <mergeCell ref="A66:F66"/>
    <mergeCell ref="A47:F47"/>
    <mergeCell ref="C45:D45"/>
    <mergeCell ref="E45:F45"/>
    <mergeCell ref="A46:F46"/>
    <mergeCell ref="A53:F53"/>
    <mergeCell ref="A65:F65"/>
    <mergeCell ref="D38:F38"/>
    <mergeCell ref="B38:C38"/>
    <mergeCell ref="D39:F39"/>
    <mergeCell ref="B40:C40"/>
    <mergeCell ref="D40:F40"/>
    <mergeCell ref="B39:C39"/>
    <mergeCell ref="A22:F22"/>
    <mergeCell ref="B23:F23"/>
    <mergeCell ref="B24:F24"/>
    <mergeCell ref="B25:F25"/>
    <mergeCell ref="B30:F30"/>
    <mergeCell ref="A26:F26"/>
    <mergeCell ref="B19:C19"/>
    <mergeCell ref="D19:F19"/>
    <mergeCell ref="B20:C20"/>
    <mergeCell ref="D20:F20"/>
    <mergeCell ref="A21:F21"/>
    <mergeCell ref="B37:C37"/>
    <mergeCell ref="D37:F37"/>
    <mergeCell ref="B27:F27"/>
    <mergeCell ref="B28:F28"/>
    <mergeCell ref="B29:F29"/>
    <mergeCell ref="B36:F36"/>
    <mergeCell ref="B31:F31"/>
    <mergeCell ref="B32:F32"/>
    <mergeCell ref="B33:F33"/>
    <mergeCell ref="A35:F35"/>
    <mergeCell ref="B34:F34"/>
    <mergeCell ref="B16:C16"/>
    <mergeCell ref="D16:F16"/>
    <mergeCell ref="B17:C17"/>
    <mergeCell ref="D17:F17"/>
    <mergeCell ref="B18:C18"/>
    <mergeCell ref="D18:F18"/>
    <mergeCell ref="E12:F12"/>
    <mergeCell ref="A13:F13"/>
    <mergeCell ref="A14:F14"/>
    <mergeCell ref="B15:C15"/>
    <mergeCell ref="D15:F15"/>
    <mergeCell ref="B41:C41"/>
    <mergeCell ref="D41:F41"/>
    <mergeCell ref="A6:A8"/>
    <mergeCell ref="B6:F8"/>
    <mergeCell ref="B1:F1"/>
    <mergeCell ref="A2:F2"/>
    <mergeCell ref="A3:F3"/>
    <mergeCell ref="B4:F4"/>
    <mergeCell ref="B5:F5"/>
    <mergeCell ref="B9:C9"/>
    <mergeCell ref="D9:F9"/>
    <mergeCell ref="C10:D10"/>
    <mergeCell ref="E10:F10"/>
    <mergeCell ref="C11:D11"/>
    <mergeCell ref="E11:F11"/>
    <mergeCell ref="C12:D12"/>
  </mergeCells>
  <hyperlinks>
    <hyperlink ref="B20" r:id="rId1"/>
    <hyperlink ref="D20" r:id="rId2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3"/>
  <rowBreaks count="1" manualBreakCount="1">
    <brk id="46" max="16383" man="1"/>
  </rowBreaks>
  <ignoredErrors>
    <ignoredError sqref="C54" formulaRange="1"/>
  </ignoredError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9" ma:contentTypeDescription="Vytvoří nový dokument" ma:contentTypeScope="" ma:versionID="4286ef44d3f03ccbb89e89ad660ac8c0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8b48ea7c426bf7507f6494838d9cee38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f999670f-2a3f-4325-aa6f-19973f59f571"/>
    <ds:schemaRef ds:uri="http://purl.org/dc/terms/"/>
    <ds:schemaRef ds:uri="http://schemas.openxmlformats.org/package/2006/metadata/core-properties"/>
    <ds:schemaRef ds:uri="http://purl.org/dc/dcmitype/"/>
    <ds:schemaRef ds:uri="dd24b7f9-e3ee-43c2-949c-e36816f2a2d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78C112B-8504-4372-93A1-E4D5394A6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JČU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Johánek</dc:creator>
  <cp:lastModifiedBy>user</cp:lastModifiedBy>
  <cp:lastPrinted>2022-01-17T13:31:04Z</cp:lastPrinted>
  <dcterms:created xsi:type="dcterms:W3CDTF">2019-03-22T14:48:01Z</dcterms:created>
  <dcterms:modified xsi:type="dcterms:W3CDTF">2022-01-31T11:13:55Z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